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izutaryoko/Documents/orienteering/20201213_ミドルセレ/"/>
    </mc:Choice>
  </mc:AlternateContent>
  <xr:revisionPtr revIDLastSave="0" documentId="13_ncr:1_{497BAD1D-5F86-1041-B469-D3996B98DBF9}" xr6:coauthVersionLast="45" xr6:coauthVersionMax="45" xr10:uidLastSave="{00000000-0000-0000-0000-000000000000}"/>
  <workbookProtection lockStructure="1"/>
  <bookViews>
    <workbookView xWindow="28800" yWindow="460" windowWidth="51200" windowHeight="28340" xr2:uid="{B69AF0AC-47DD-684D-86DD-77E7E9C5EFC9}"/>
  </bookViews>
  <sheets>
    <sheet name="参加申込書" sheetId="1" r:id="rId1"/>
    <sheet name="地図購入" sheetId="6" r:id="rId2"/>
    <sheet name="参加費" sheetId="5" state="hidden" r:id="rId3"/>
    <sheet name="プルダウン用データ" sheetId="2" state="hidden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2" i="1" l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100" i="1"/>
  <c r="R101" i="1"/>
  <c r="R102" i="1"/>
  <c r="R103" i="1"/>
  <c r="R104" i="1"/>
  <c r="R105" i="1"/>
  <c r="R106" i="1"/>
  <c r="R107" i="1"/>
  <c r="R108" i="1"/>
  <c r="R109" i="1"/>
  <c r="R110" i="1"/>
  <c r="R1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U46" i="1"/>
  <c r="U47" i="1"/>
  <c r="U48" i="1"/>
  <c r="U49" i="1"/>
  <c r="U50" i="1"/>
  <c r="U51" i="1"/>
  <c r="U52" i="1"/>
  <c r="U53" i="1"/>
  <c r="U54" i="1"/>
  <c r="U55" i="1"/>
  <c r="U56" i="1"/>
  <c r="U57" i="1"/>
  <c r="U58" i="1"/>
  <c r="U59" i="1"/>
  <c r="U60" i="1"/>
  <c r="U61" i="1"/>
  <c r="U62" i="1"/>
  <c r="U63" i="1"/>
  <c r="U64" i="1"/>
  <c r="U65" i="1"/>
  <c r="U66" i="1"/>
  <c r="U67" i="1"/>
  <c r="U68" i="1"/>
  <c r="U69" i="1"/>
  <c r="U70" i="1"/>
  <c r="U71" i="1"/>
  <c r="U72" i="1"/>
  <c r="U73" i="1"/>
  <c r="U74" i="1"/>
  <c r="U75" i="1"/>
  <c r="U76" i="1"/>
  <c r="U77" i="1"/>
  <c r="U78" i="1"/>
  <c r="U79" i="1"/>
  <c r="U80" i="1"/>
  <c r="U81" i="1"/>
  <c r="U82" i="1"/>
  <c r="U83" i="1"/>
  <c r="U84" i="1"/>
  <c r="U85" i="1"/>
  <c r="U86" i="1"/>
  <c r="U87" i="1"/>
  <c r="U88" i="1"/>
  <c r="U89" i="1"/>
  <c r="U90" i="1"/>
  <c r="U91" i="1"/>
  <c r="U92" i="1"/>
  <c r="U93" i="1"/>
  <c r="U94" i="1"/>
  <c r="U95" i="1"/>
  <c r="U96" i="1"/>
  <c r="U97" i="1"/>
  <c r="U98" i="1"/>
  <c r="U99" i="1"/>
  <c r="U100" i="1"/>
  <c r="U101" i="1"/>
  <c r="U102" i="1"/>
  <c r="U103" i="1"/>
  <c r="U104" i="1"/>
  <c r="U105" i="1"/>
  <c r="U106" i="1"/>
  <c r="U107" i="1"/>
  <c r="U108" i="1"/>
  <c r="U109" i="1"/>
  <c r="U110" i="1"/>
  <c r="U111" i="1"/>
  <c r="U11" i="1"/>
  <c r="F12" i="1"/>
  <c r="C14" i="6"/>
  <c r="C15" i="6" s="1"/>
  <c r="R8" i="1" l="1"/>
  <c r="C3" i="1" s="1"/>
  <c r="A9" i="5"/>
  <c r="A6" i="5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" i="1"/>
  <c r="O3" i="2"/>
  <c r="A8" i="5"/>
  <c r="O2" i="2"/>
  <c r="U1" i="2"/>
  <c r="V1" i="2"/>
  <c r="W1" i="2"/>
  <c r="X1" i="2"/>
  <c r="Y1" i="2"/>
  <c r="Z1" i="2"/>
  <c r="AA1" i="2"/>
  <c r="AB1" i="2"/>
  <c r="AC1" i="2"/>
  <c r="AD1" i="2"/>
  <c r="AE1" i="2"/>
  <c r="AF1" i="2"/>
  <c r="AG1" i="2"/>
  <c r="S1" i="2"/>
  <c r="T1" i="2"/>
  <c r="C1" i="2"/>
  <c r="D1" i="2"/>
  <c r="E1" i="2"/>
  <c r="F1" i="2"/>
  <c r="G1" i="2"/>
  <c r="H1" i="2"/>
  <c r="I1" i="2"/>
  <c r="A1" i="5" s="1"/>
  <c r="J1" i="2"/>
  <c r="K1" i="2"/>
  <c r="L1" i="2"/>
  <c r="M1" i="2"/>
  <c r="N1" i="2"/>
  <c r="O1" i="2"/>
  <c r="P1" i="2"/>
  <c r="Q1" i="2"/>
  <c r="R1" i="2"/>
  <c r="B1" i="2"/>
  <c r="A1" i="2"/>
  <c r="A7" i="5"/>
  <c r="A2" i="5"/>
  <c r="R11" i="1" s="1"/>
  <c r="A3" i="5"/>
  <c r="A4" i="5"/>
  <c r="A5" i="5"/>
</calcChain>
</file>

<file path=xl/sharedStrings.xml><?xml version="1.0" encoding="utf-8"?>
<sst xmlns="http://schemas.openxmlformats.org/spreadsheetml/2006/main" count="86" uniqueCount="73">
  <si>
    <t>例</t>
    <rPh sb="0" eb="1">
      <t>レイ</t>
    </rPh>
    <phoneticPr fontId="1"/>
  </si>
  <si>
    <t>ふりがな</t>
    <phoneticPr fontId="1"/>
  </si>
  <si>
    <t>性別</t>
    <rPh sb="0" eb="2">
      <t>セイベテゥ</t>
    </rPh>
    <phoneticPr fontId="1"/>
  </si>
  <si>
    <t>生年月日</t>
    <rPh sb="0" eb="4">
      <t>セイネンガッピ</t>
    </rPh>
    <phoneticPr fontId="1"/>
  </si>
  <si>
    <t>年齢</t>
    <rPh sb="0" eb="2">
      <t>ネn</t>
    </rPh>
    <phoneticPr fontId="1"/>
  </si>
  <si>
    <t>所属</t>
    <rPh sb="0" eb="2">
      <t>ショゾク</t>
    </rPh>
    <phoneticPr fontId="1"/>
  </si>
  <si>
    <t>参加クラス</t>
    <rPh sb="0" eb="2">
      <t>サンカ</t>
    </rPh>
    <phoneticPr fontId="1"/>
  </si>
  <si>
    <t>年齢区分</t>
    <rPh sb="0" eb="4">
      <t>ネンレイ</t>
    </rPh>
    <phoneticPr fontId="1"/>
  </si>
  <si>
    <t>Eカードレンタル</t>
    <phoneticPr fontId="1"/>
  </si>
  <si>
    <t>マイEカード番号</t>
    <phoneticPr fontId="1"/>
  </si>
  <si>
    <t>参加費</t>
    <rPh sb="0" eb="3">
      <t>サンカ</t>
    </rPh>
    <phoneticPr fontId="1"/>
  </si>
  <si>
    <t>緊急連絡先</t>
    <rPh sb="0" eb="5">
      <t>キンキュウ</t>
    </rPh>
    <phoneticPr fontId="1"/>
  </si>
  <si>
    <t>続柄</t>
    <rPh sb="0" eb="2">
      <t>ゾクガ</t>
    </rPh>
    <phoneticPr fontId="1"/>
  </si>
  <si>
    <t>名前</t>
    <rPh sb="0" eb="2">
      <t>ナマエ</t>
    </rPh>
    <phoneticPr fontId="1"/>
  </si>
  <si>
    <t>男性</t>
    <rPh sb="0" eb="2">
      <t>ダンセイ</t>
    </rPh>
    <phoneticPr fontId="1"/>
  </si>
  <si>
    <t>女性</t>
    <rPh sb="0" eb="2">
      <t>ジョセイ</t>
    </rPh>
    <phoneticPr fontId="1"/>
  </si>
  <si>
    <t>北信越MS</t>
    <rPh sb="0" eb="3">
      <t>ホクシ</t>
    </rPh>
    <phoneticPr fontId="1"/>
  </si>
  <si>
    <t>北信越WS</t>
    <rPh sb="0" eb="1">
      <t>ホクシn</t>
    </rPh>
    <phoneticPr fontId="1"/>
  </si>
  <si>
    <t>東海MS</t>
    <rPh sb="0" eb="2">
      <t>トウカ</t>
    </rPh>
    <phoneticPr fontId="1"/>
  </si>
  <si>
    <t>東海WS</t>
    <rPh sb="0" eb="1">
      <t>トウカイ</t>
    </rPh>
    <phoneticPr fontId="1"/>
  </si>
  <si>
    <t>関西ME</t>
    <rPh sb="0" eb="2">
      <t>カンサイ</t>
    </rPh>
    <phoneticPr fontId="1"/>
  </si>
  <si>
    <t>関西WE</t>
    <rPh sb="0" eb="1">
      <t>カンサイ</t>
    </rPh>
    <phoneticPr fontId="1"/>
  </si>
  <si>
    <t>MB</t>
    <phoneticPr fontId="1"/>
  </si>
  <si>
    <t>WB</t>
    <phoneticPr fontId="1"/>
  </si>
  <si>
    <t>OMS</t>
    <phoneticPr fontId="1"/>
  </si>
  <si>
    <t>OWS</t>
    <phoneticPr fontId="1"/>
  </si>
  <si>
    <t>OMB</t>
    <phoneticPr fontId="1"/>
  </si>
  <si>
    <t>OWB</t>
    <phoneticPr fontId="1"/>
  </si>
  <si>
    <t>学生</t>
    <rPh sb="0" eb="2">
      <t>ガクセイ</t>
    </rPh>
    <phoneticPr fontId="1"/>
  </si>
  <si>
    <t>高校生以下</t>
    <rPh sb="0" eb="5">
      <t>コウコウ</t>
    </rPh>
    <phoneticPr fontId="1"/>
  </si>
  <si>
    <t>賛助会員</t>
    <rPh sb="0" eb="4">
      <t>サンジョカイイ</t>
    </rPh>
    <phoneticPr fontId="1"/>
  </si>
  <si>
    <t>一般</t>
    <rPh sb="0" eb="2">
      <t>イッパn</t>
    </rPh>
    <phoneticPr fontId="1"/>
  </si>
  <si>
    <t>レンタル</t>
  </si>
  <si>
    <t>レンタル</t>
    <phoneticPr fontId="1"/>
  </si>
  <si>
    <t>マイカード</t>
    <phoneticPr fontId="1"/>
  </si>
  <si>
    <t>備考</t>
    <rPh sb="0" eb="2">
      <t>ビコウ</t>
    </rPh>
    <phoneticPr fontId="1"/>
  </si>
  <si>
    <t>プログラム郵送</t>
    <phoneticPr fontId="1"/>
  </si>
  <si>
    <t>成績表郵送</t>
    <rPh sb="0" eb="5">
      <t>セイセキ</t>
    </rPh>
    <phoneticPr fontId="1"/>
  </si>
  <si>
    <t>郵便番号</t>
    <rPh sb="0" eb="4">
      <t>ユウビn</t>
    </rPh>
    <phoneticPr fontId="1"/>
  </si>
  <si>
    <t>住所</t>
    <rPh sb="0" eb="2">
      <t>ジュウショ</t>
    </rPh>
    <phoneticPr fontId="1"/>
  </si>
  <si>
    <t>希望する</t>
    <rPh sb="0" eb="2">
      <t>キボウ</t>
    </rPh>
    <phoneticPr fontId="1"/>
  </si>
  <si>
    <t>振込名義人</t>
    <rPh sb="0" eb="5">
      <t>フリコミ</t>
    </rPh>
    <phoneticPr fontId="1"/>
  </si>
  <si>
    <t>希望しない</t>
    <rPh sb="0" eb="1">
      <t>キボウ</t>
    </rPh>
    <phoneticPr fontId="1"/>
  </si>
  <si>
    <t>西海 信彦</t>
    <rPh sb="0" eb="2">
      <t>ニシウミ</t>
    </rPh>
    <rPh sb="3" eb="5">
      <t>ノブヒコ</t>
    </rPh>
    <phoneticPr fontId="1"/>
  </si>
  <si>
    <t>にしうみ のぶひこ</t>
    <phoneticPr fontId="1"/>
  </si>
  <si>
    <t>080-9999-9999</t>
    <phoneticPr fontId="1"/>
  </si>
  <si>
    <t>父</t>
    <rPh sb="0" eb="1">
      <t>チチ</t>
    </rPh>
    <phoneticPr fontId="1"/>
  </si>
  <si>
    <t>振込金額合計</t>
    <rPh sb="0" eb="6">
      <t>フリコミ</t>
    </rPh>
    <phoneticPr fontId="1"/>
  </si>
  <si>
    <t>代表者氏名</t>
    <rPh sb="0" eb="3">
      <t>ダイヒョウ</t>
    </rPh>
    <rPh sb="3" eb="5">
      <t>シメイ</t>
    </rPh>
    <phoneticPr fontId="1"/>
  </si>
  <si>
    <t>代表者電話番号</t>
    <rPh sb="0" eb="3">
      <t>ダイヒョウ</t>
    </rPh>
    <rPh sb="3" eb="7">
      <t>デンワブ</t>
    </rPh>
    <phoneticPr fontId="1"/>
  </si>
  <si>
    <t>代表者E-mail</t>
    <rPh sb="0" eb="3">
      <t>ダイヒョウ</t>
    </rPh>
    <phoneticPr fontId="1"/>
  </si>
  <si>
    <t>参加費合計</t>
    <rPh sb="0" eb="5">
      <t>サンカ</t>
    </rPh>
    <phoneticPr fontId="1"/>
  </si>
  <si>
    <t>リストから選択</t>
    <phoneticPr fontId="1"/>
  </si>
  <si>
    <t>入力不要</t>
    <rPh sb="0" eb="4">
      <t>ニュウリョク</t>
    </rPh>
    <phoneticPr fontId="1"/>
  </si>
  <si>
    <t>申込〆切</t>
    <rPh sb="0" eb="2">
      <t>モウシ</t>
    </rPh>
    <phoneticPr fontId="1"/>
  </si>
  <si>
    <t>11/25（水）</t>
    <phoneticPr fontId="1"/>
  </si>
  <si>
    <t>入金〆切</t>
    <rPh sb="0" eb="2">
      <t>ニュウキn</t>
    </rPh>
    <phoneticPr fontId="1"/>
  </si>
  <si>
    <t>11/27（金）</t>
    <rPh sb="6" eb="7">
      <t xml:space="preserve">キン </t>
    </rPh>
    <phoneticPr fontId="1"/>
  </si>
  <si>
    <t>・セレクション対象クラスに出場する方は，所属を「大学名＋学年」としてください。</t>
  </si>
  <si>
    <t>・備考は何もなければ空欄で構いません。</t>
  </si>
  <si>
    <t>・その他申し込みに関する詳細は要項をご確認ください。</t>
  </si>
  <si>
    <t>2020年度 東海・関西学連ミドルセレ 兼 関西インカレ【地図購入】</t>
    <rPh sb="4" eb="6">
      <t>ネn</t>
    </rPh>
    <rPh sb="29" eb="33">
      <t>チズコウン</t>
    </rPh>
    <phoneticPr fontId="1"/>
  </si>
  <si>
    <t>2020年度 東海・関西学連ミドルセレ 兼 関西インカレ【参加申込】</t>
    <rPh sb="4" eb="6">
      <t>ネn</t>
    </rPh>
    <rPh sb="29" eb="33">
      <t>サンカ</t>
    </rPh>
    <phoneticPr fontId="1"/>
  </si>
  <si>
    <t>合計枚数</t>
    <rPh sb="0" eb="4">
      <t>ゴウケイ</t>
    </rPh>
    <phoneticPr fontId="1"/>
  </si>
  <si>
    <t>合計金額</t>
    <rPh sb="0" eb="1">
      <t>ゴウケイ</t>
    </rPh>
    <phoneticPr fontId="1"/>
  </si>
  <si>
    <t>全ポ図</t>
    <rPh sb="0" eb="1">
      <t>ゼンポズ</t>
    </rPh>
    <phoneticPr fontId="1"/>
  </si>
  <si>
    <t>クラス</t>
    <phoneticPr fontId="1"/>
  </si>
  <si>
    <t>購入枚数</t>
    <rPh sb="0" eb="4">
      <t>コウニュウ</t>
    </rPh>
    <phoneticPr fontId="1"/>
  </si>
  <si>
    <t>大阪大学4</t>
    <rPh sb="0" eb="4">
      <t>オオサカ</t>
    </rPh>
    <phoneticPr fontId="1"/>
  </si>
  <si>
    <t>・正しく入力しているはずなのに入力規則に阻まれる場合、主管者までお問い合わせください。</t>
    <phoneticPr fontId="1"/>
  </si>
  <si>
    <t>・名前・ふりがなは姓名の間にスペースを入れてください。</t>
    <phoneticPr fontId="1"/>
  </si>
  <si>
    <t>111-1234</t>
    <phoneticPr fontId="1"/>
  </si>
  <si>
    <t>架空県架空市架空マンション302号室</t>
    <rPh sb="0" eb="3">
      <t>カクウ</t>
    </rPh>
    <rPh sb="3" eb="6">
      <t>カクウ</t>
    </rPh>
    <rPh sb="6" eb="8">
      <t>カクウ</t>
    </rPh>
    <rPh sb="16" eb="18">
      <t>ゴウ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</si>
</sst>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8"/>
      <color theme="1"/>
      <name val="游ゴシック"/>
      <family val="2"/>
      <charset val="128"/>
      <scheme val="minor"/>
    </font>
    <font>
      <b/>
      <sz val="12"/>
      <color rgb="FFFF0000"/>
      <name val="游ゴシック"/>
      <family val="3"/>
      <charset val="128"/>
      <scheme val="minor"/>
    </font>
    <font>
      <sz val="12"/>
      <color rgb="FFFCF0E8"/>
      <name val="游ゴシック"/>
      <family val="2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CF0E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medium">
        <color theme="1" tint="0.34998626667073579"/>
      </left>
      <right style="thin">
        <color theme="1" tint="0.34998626667073579"/>
      </right>
      <top style="medium">
        <color theme="1" tint="0.34998626667073579"/>
      </top>
      <bottom style="medium">
        <color theme="1" tint="0.34998626667073579"/>
      </bottom>
      <diagonal/>
    </border>
    <border>
      <left style="thin">
        <color theme="1" tint="0.34998626667073579"/>
      </left>
      <right style="medium">
        <color theme="1" tint="0.34998626667073579"/>
      </right>
      <top style="medium">
        <color theme="1" tint="0.34998626667073579"/>
      </top>
      <bottom style="medium">
        <color theme="1" tint="0.34998626667073579"/>
      </bottom>
      <diagonal/>
    </border>
    <border>
      <left style="medium">
        <color theme="1" tint="0.34998626667073579"/>
      </left>
      <right style="thin">
        <color theme="1" tint="0.34998626667073579"/>
      </right>
      <top style="medium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medium">
        <color theme="1" tint="0.34998626667073579"/>
      </right>
      <top style="medium">
        <color theme="1" tint="0.34998626667073579"/>
      </top>
      <bottom style="thin">
        <color theme="1" tint="0.34998626667073579"/>
      </bottom>
      <diagonal/>
    </border>
    <border>
      <left style="medium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medium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medium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medium">
        <color theme="1" tint="0.34998626667073579"/>
      </bottom>
      <diagonal/>
    </border>
    <border>
      <left style="thin">
        <color theme="1" tint="0.34998626667073579"/>
      </left>
      <right style="medium">
        <color theme="1" tint="0.34998626667073579"/>
      </right>
      <top style="thin">
        <color theme="1" tint="0.34998626667073579"/>
      </top>
      <bottom style="medium">
        <color theme="1" tint="0.34998626667073579"/>
      </bottom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0" fillId="2" borderId="1" xfId="0" applyFill="1" applyBorder="1">
      <alignment vertical="center"/>
    </xf>
    <xf numFmtId="14" fontId="0" fillId="2" borderId="1" xfId="0" applyNumberFormat="1" applyFill="1" applyBorder="1">
      <alignment vertical="center"/>
    </xf>
    <xf numFmtId="49" fontId="0" fillId="2" borderId="1" xfId="0" applyNumberFormat="1" applyFill="1" applyBorder="1">
      <alignment vertical="center"/>
    </xf>
    <xf numFmtId="0" fontId="0" fillId="0" borderId="1" xfId="0" applyBorder="1" applyProtection="1">
      <alignment vertical="center"/>
      <protection locked="0"/>
    </xf>
    <xf numFmtId="0" fontId="0" fillId="3" borderId="1" xfId="0" applyFill="1" applyBorder="1" applyProtection="1">
      <alignment vertical="center"/>
      <protection locked="0"/>
    </xf>
    <xf numFmtId="14" fontId="0" fillId="0" borderId="1" xfId="0" applyNumberFormat="1" applyBorder="1" applyProtection="1">
      <alignment vertical="center"/>
      <protection locked="0"/>
    </xf>
    <xf numFmtId="49" fontId="0" fillId="0" borderId="1" xfId="0" applyNumberFormat="1" applyBorder="1" applyProtection="1">
      <alignment vertical="center"/>
      <protection locked="0"/>
    </xf>
    <xf numFmtId="0" fontId="0" fillId="2" borderId="1" xfId="0" applyFill="1" applyBorder="1" applyProtection="1">
      <alignment vertical="center"/>
    </xf>
    <xf numFmtId="0" fontId="2" fillId="4" borderId="0" xfId="0" applyFont="1" applyFill="1">
      <alignment vertical="center"/>
    </xf>
    <xf numFmtId="0" fontId="0" fillId="4" borderId="0" xfId="0" applyFill="1">
      <alignment vertical="center"/>
    </xf>
    <xf numFmtId="0" fontId="0" fillId="4" borderId="5" xfId="0" applyFill="1" applyBorder="1">
      <alignment vertical="center"/>
    </xf>
    <xf numFmtId="0" fontId="0" fillId="4" borderId="7" xfId="0" applyFill="1" applyBorder="1">
      <alignment vertical="center"/>
    </xf>
    <xf numFmtId="0" fontId="0" fillId="4" borderId="9" xfId="0" applyFill="1" applyBorder="1">
      <alignment vertical="center"/>
    </xf>
    <xf numFmtId="0" fontId="0" fillId="4" borderId="2" xfId="0" applyFill="1" applyBorder="1">
      <alignment vertical="center"/>
    </xf>
    <xf numFmtId="0" fontId="0" fillId="5" borderId="3" xfId="0" applyFill="1" applyBorder="1">
      <alignment vertical="center"/>
    </xf>
    <xf numFmtId="0" fontId="0" fillId="5" borderId="4" xfId="0" applyFill="1" applyBorder="1">
      <alignment vertical="center"/>
    </xf>
    <xf numFmtId="0" fontId="0" fillId="5" borderId="2" xfId="0" applyFill="1" applyBorder="1">
      <alignment vertical="center"/>
    </xf>
    <xf numFmtId="0" fontId="3" fillId="5" borderId="2" xfId="0" applyFont="1" applyFill="1" applyBorder="1">
      <alignment vertical="center"/>
    </xf>
    <xf numFmtId="0" fontId="0" fillId="0" borderId="6" xfId="0" applyFill="1" applyBorder="1" applyProtection="1">
      <alignment vertical="center"/>
      <protection locked="0"/>
    </xf>
    <xf numFmtId="0" fontId="0" fillId="0" borderId="8" xfId="0" applyFill="1" applyBorder="1" applyProtection="1">
      <alignment vertical="center"/>
      <protection locked="0"/>
    </xf>
    <xf numFmtId="49" fontId="0" fillId="0" borderId="8" xfId="0" applyNumberFormat="1" applyFill="1" applyBorder="1" applyProtection="1">
      <alignment vertical="center"/>
      <protection locked="0"/>
    </xf>
    <xf numFmtId="0" fontId="0" fillId="0" borderId="10" xfId="0" applyFill="1" applyBorder="1" applyProtection="1">
      <alignment vertical="center"/>
      <protection locked="0"/>
    </xf>
    <xf numFmtId="0" fontId="4" fillId="4" borderId="0" xfId="0" applyFont="1" applyFill="1">
      <alignment vertical="center"/>
    </xf>
    <xf numFmtId="0" fontId="0" fillId="6" borderId="1" xfId="0" applyFill="1" applyBorder="1" applyAlignment="1">
      <alignment horizontal="center" vertical="center"/>
    </xf>
    <xf numFmtId="0" fontId="0" fillId="6" borderId="1" xfId="0" applyFill="1" applyBorder="1">
      <alignment vertical="center"/>
    </xf>
    <xf numFmtId="0" fontId="0" fillId="3" borderId="2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2" xfId="0" applyFill="1" applyBorder="1" applyProtection="1">
      <alignment vertical="center"/>
      <protection locked="0"/>
    </xf>
    <xf numFmtId="0" fontId="0" fillId="5" borderId="6" xfId="0" applyFill="1" applyBorder="1">
      <alignment vertical="center"/>
    </xf>
    <xf numFmtId="0" fontId="0" fillId="5" borderId="10" xfId="0" applyFill="1" applyBorder="1">
      <alignment vertical="center"/>
    </xf>
  </cellXfs>
  <cellStyles count="1">
    <cellStyle name="標準" xfId="0" builtinId="0"/>
  </cellStyles>
  <dxfs count="2"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</dxfs>
  <tableStyles count="0" defaultTableStyle="TableStyleMedium2" defaultPivotStyle="PivotStyleLight16"/>
  <colors>
    <mruColors>
      <color rgb="FFFCF0E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6437EF-E205-194C-A9B9-0F1647A01F34}">
  <dimension ref="A1:Z123"/>
  <sheetViews>
    <sheetView tabSelected="1" workbookViewId="0">
      <selection activeCell="B12" sqref="B12"/>
    </sheetView>
  </sheetViews>
  <sheetFormatPr baseColWidth="10" defaultRowHeight="20"/>
  <cols>
    <col min="1" max="1" width="3.7109375" customWidth="1"/>
    <col min="2" max="2" width="13" customWidth="1"/>
    <col min="3" max="3" width="17.140625" customWidth="1"/>
    <col min="4" max="4" width="4.42578125" customWidth="1"/>
    <col min="5" max="5" width="10.85546875" customWidth="1"/>
    <col min="6" max="6" width="4.28515625" customWidth="1"/>
    <col min="7" max="7" width="10.5703125" customWidth="1"/>
    <col min="8" max="8" width="10.7109375" customWidth="1"/>
    <col min="9" max="9" width="12.140625" customWidth="1"/>
    <col min="10" max="11" width="13.7109375" customWidth="1"/>
    <col min="12" max="12" width="13" customWidth="1"/>
    <col min="13" max="13" width="4.28515625" customWidth="1"/>
    <col min="14" max="14" width="13" customWidth="1"/>
    <col min="15" max="15" width="10.28515625" bestFit="1" customWidth="1"/>
    <col min="16" max="16" width="8.7109375" customWidth="1"/>
    <col min="17" max="17" width="32.140625" bestFit="1" customWidth="1"/>
    <col min="18" max="18" width="8.140625" customWidth="1"/>
    <col min="19" max="19" width="17.28515625" customWidth="1"/>
  </cols>
  <sheetData>
    <row r="1" spans="1:26" ht="31">
      <c r="A1" s="9" t="s">
        <v>62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</row>
    <row r="2" spans="1:26" ht="21" thickBot="1">
      <c r="A2" s="10"/>
      <c r="B2" s="10"/>
      <c r="C2" s="10"/>
      <c r="D2" s="10"/>
      <c r="E2" s="10"/>
      <c r="F2" s="10"/>
      <c r="G2" s="10"/>
      <c r="H2" s="10"/>
      <c r="I2" s="10"/>
      <c r="J2" s="26" t="s">
        <v>52</v>
      </c>
      <c r="K2" s="27" t="s">
        <v>53</v>
      </c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</row>
    <row r="3" spans="1:26" ht="21" thickBot="1">
      <c r="A3" s="10"/>
      <c r="B3" s="15" t="s">
        <v>47</v>
      </c>
      <c r="C3" s="16">
        <f>R8+地図購入!C15</f>
        <v>0</v>
      </c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</row>
    <row r="4" spans="1:26" ht="21" thickBot="1">
      <c r="A4" s="10"/>
      <c r="B4" s="10"/>
      <c r="C4" s="10"/>
      <c r="D4" s="10"/>
      <c r="E4" s="10"/>
      <c r="F4" s="10"/>
      <c r="G4" s="17" t="s">
        <v>54</v>
      </c>
      <c r="H4" s="18" t="s">
        <v>55</v>
      </c>
      <c r="I4" s="10"/>
      <c r="J4" s="10" t="s">
        <v>70</v>
      </c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</row>
    <row r="5" spans="1:26">
      <c r="A5" s="10"/>
      <c r="B5" s="11" t="s">
        <v>48</v>
      </c>
      <c r="C5" s="19"/>
      <c r="D5" s="10"/>
      <c r="E5" s="10"/>
      <c r="F5" s="10"/>
      <c r="G5" s="17" t="s">
        <v>56</v>
      </c>
      <c r="H5" s="18" t="s">
        <v>57</v>
      </c>
      <c r="I5" s="10"/>
      <c r="J5" s="10" t="s">
        <v>58</v>
      </c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</row>
    <row r="6" spans="1:26">
      <c r="A6" s="10"/>
      <c r="B6" s="12" t="s">
        <v>50</v>
      </c>
      <c r="C6" s="20"/>
      <c r="D6" s="10"/>
      <c r="E6" s="10"/>
      <c r="F6" s="10"/>
      <c r="G6" s="10"/>
      <c r="H6" s="10"/>
      <c r="I6" s="10"/>
      <c r="J6" s="10" t="s">
        <v>59</v>
      </c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</row>
    <row r="7" spans="1:26">
      <c r="A7" s="10"/>
      <c r="B7" s="12" t="s">
        <v>49</v>
      </c>
      <c r="C7" s="21"/>
      <c r="D7" s="10"/>
      <c r="E7" s="10"/>
      <c r="F7" s="10"/>
      <c r="G7" s="10"/>
      <c r="H7" s="10"/>
      <c r="I7" s="10"/>
      <c r="J7" s="10" t="s">
        <v>60</v>
      </c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</row>
    <row r="8" spans="1:26" ht="21" thickBot="1">
      <c r="A8" s="10"/>
      <c r="B8" s="13" t="s">
        <v>41</v>
      </c>
      <c r="C8" s="22"/>
      <c r="D8" s="10"/>
      <c r="E8" s="10"/>
      <c r="F8" s="10"/>
      <c r="G8" s="10"/>
      <c r="H8" s="10"/>
      <c r="I8" s="10"/>
      <c r="J8" s="10" t="s">
        <v>69</v>
      </c>
      <c r="K8" s="10"/>
      <c r="L8" s="10"/>
      <c r="M8" s="10"/>
      <c r="N8" s="10"/>
      <c r="O8" s="10"/>
      <c r="P8" s="10"/>
      <c r="Q8" s="17" t="s">
        <v>51</v>
      </c>
      <c r="R8" s="17">
        <f>SUM(R12:R111)</f>
        <v>0</v>
      </c>
      <c r="S8" s="10"/>
      <c r="T8" s="10"/>
      <c r="U8" s="10"/>
      <c r="V8" s="10"/>
      <c r="W8" s="10"/>
      <c r="X8" s="10"/>
      <c r="Y8" s="10"/>
      <c r="Z8" s="10"/>
    </row>
    <row r="9" spans="1:26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</row>
    <row r="10" spans="1:26">
      <c r="A10" s="25"/>
      <c r="B10" s="24" t="s">
        <v>13</v>
      </c>
      <c r="C10" s="24" t="s">
        <v>1</v>
      </c>
      <c r="D10" s="24" t="s">
        <v>2</v>
      </c>
      <c r="E10" s="24" t="s">
        <v>3</v>
      </c>
      <c r="F10" s="24" t="s">
        <v>4</v>
      </c>
      <c r="G10" s="24" t="s">
        <v>6</v>
      </c>
      <c r="H10" s="24" t="s">
        <v>7</v>
      </c>
      <c r="I10" s="24" t="s">
        <v>5</v>
      </c>
      <c r="J10" s="24" t="s">
        <v>8</v>
      </c>
      <c r="K10" s="24" t="s">
        <v>9</v>
      </c>
      <c r="L10" s="24" t="s">
        <v>11</v>
      </c>
      <c r="M10" s="24" t="s">
        <v>12</v>
      </c>
      <c r="N10" s="24" t="s">
        <v>36</v>
      </c>
      <c r="O10" s="24" t="s">
        <v>37</v>
      </c>
      <c r="P10" s="24" t="s">
        <v>38</v>
      </c>
      <c r="Q10" s="24" t="s">
        <v>39</v>
      </c>
      <c r="R10" s="24" t="s">
        <v>10</v>
      </c>
      <c r="S10" s="24" t="s">
        <v>35</v>
      </c>
      <c r="T10" s="10"/>
      <c r="U10" s="10"/>
      <c r="V10" s="10"/>
      <c r="W10" s="10"/>
      <c r="X10" s="10"/>
      <c r="Y10" s="10"/>
      <c r="Z10" s="10"/>
    </row>
    <row r="11" spans="1:26">
      <c r="A11" s="24" t="s">
        <v>0</v>
      </c>
      <c r="B11" s="1" t="s">
        <v>43</v>
      </c>
      <c r="C11" s="1" t="s">
        <v>44</v>
      </c>
      <c r="D11" s="1" t="s">
        <v>14</v>
      </c>
      <c r="E11" s="2">
        <v>36497</v>
      </c>
      <c r="F11" s="1">
        <f>IF(E11="","",DATEDIF(E11,"2021/3/31","Y"))</f>
        <v>21</v>
      </c>
      <c r="G11" s="1" t="s">
        <v>20</v>
      </c>
      <c r="H11" s="1" t="s">
        <v>28</v>
      </c>
      <c r="I11" s="1" t="s">
        <v>68</v>
      </c>
      <c r="J11" s="1" t="s">
        <v>32</v>
      </c>
      <c r="K11" s="1"/>
      <c r="L11" s="3" t="s">
        <v>45</v>
      </c>
      <c r="M11" s="1" t="s">
        <v>46</v>
      </c>
      <c r="N11" s="1" t="s">
        <v>40</v>
      </c>
      <c r="O11" s="1" t="s">
        <v>42</v>
      </c>
      <c r="P11" s="1" t="s">
        <v>71</v>
      </c>
      <c r="Q11" s="1" t="s">
        <v>72</v>
      </c>
      <c r="R11" s="1">
        <f>IF(B11="","",VLOOKUP(H11,参加費!$A$2:$B$10,2,FALSE)+VLOOKUP(J11,参加費!$A$2:$B$10,2,FALSE)+VLOOKUP(N11,参加費!$A$2:$B$10,2,FALSE)+VLOOKUP(O11,参加費!$A$2:$B$10,2,FALSE))</f>
        <v>2700</v>
      </c>
      <c r="S11" s="1"/>
      <c r="T11" s="10"/>
      <c r="U11" s="23" t="b">
        <f>IF(ISERROR(VLOOKUP(G11,プルダウン用データ!H2:H7,1,FALSE)),TRUE,AND(NOT(ISERROR(SEARCH("*大学?",I11))),OR(NOT(ISERROR(SEARCH("*1",I11))),NOT(ISERROR(SEARCH("*2",I11))),NOT(ISERROR(SEARCH("*3",I11))),NOT(ISERROR(SEARCH("*4",I11))),NOT(ISERROR(SEARCH("*5",I11))),NOT(ISERROR(SEARCH("*6",I11))))))</f>
        <v>1</v>
      </c>
      <c r="V11" s="10"/>
      <c r="W11" s="10"/>
      <c r="X11" s="10"/>
      <c r="Y11" s="10"/>
      <c r="Z11" s="10"/>
    </row>
    <row r="12" spans="1:26">
      <c r="A12" s="25">
        <v>1</v>
      </c>
      <c r="B12" s="4"/>
      <c r="C12" s="4"/>
      <c r="D12" s="5"/>
      <c r="E12" s="6"/>
      <c r="F12" s="8" t="str">
        <f>IF(E12="","",DATEDIF(E12,"2021/3/31","Y"))</f>
        <v/>
      </c>
      <c r="G12" s="5"/>
      <c r="H12" s="5"/>
      <c r="I12" s="4"/>
      <c r="J12" s="5"/>
      <c r="K12" s="4"/>
      <c r="L12" s="7"/>
      <c r="M12" s="4"/>
      <c r="N12" s="5"/>
      <c r="O12" s="5"/>
      <c r="P12" s="4"/>
      <c r="Q12" s="4"/>
      <c r="R12" s="8" t="str">
        <f>IF(B12="","",VLOOKUP(H12,参加費!$A$2:$B$10,2,FALSE)+VLOOKUP(J12,参加費!$A$2:$B$10,2,FALSE)+VLOOKUP(N12,参加費!$A$2:$B$10,2,FALSE)+VLOOKUP(O12,参加費!$A$2:$B$10,2,FALSE))</f>
        <v/>
      </c>
      <c r="S12" s="4"/>
      <c r="T12" s="10"/>
      <c r="U12" s="23" t="b">
        <f>IF(ISERROR(VLOOKUP(G12,プルダウン用データ!H3:H8,1,FALSE)),TRUE,AND(NOT(ISERROR(SEARCH("*大学?",I12))),OR(NOT(ISERROR(SEARCH("*1",I12))),NOT(ISERROR(SEARCH("*2",I12))),NOT(ISERROR(SEARCH("*3",I12))),NOT(ISERROR(SEARCH("*4",I12))),NOT(ISERROR(SEARCH("*5",I12))),NOT(ISERROR(SEARCH("*6",I12))))))</f>
        <v>1</v>
      </c>
      <c r="V12" s="10"/>
      <c r="W12" s="10"/>
      <c r="X12" s="10"/>
      <c r="Y12" s="10"/>
      <c r="Z12" s="10"/>
    </row>
    <row r="13" spans="1:26">
      <c r="A13" s="25">
        <v>2</v>
      </c>
      <c r="B13" s="4"/>
      <c r="C13" s="4"/>
      <c r="D13" s="5"/>
      <c r="E13" s="4"/>
      <c r="F13" s="8" t="str">
        <f t="shared" ref="F13:F75" si="0">IF(E13="","",DATEDIF(E13,"2021/3/31","Y"))</f>
        <v/>
      </c>
      <c r="G13" s="5"/>
      <c r="H13" s="5"/>
      <c r="I13" s="4"/>
      <c r="J13" s="5"/>
      <c r="K13" s="4"/>
      <c r="L13" s="7"/>
      <c r="M13" s="4"/>
      <c r="N13" s="5"/>
      <c r="O13" s="5"/>
      <c r="P13" s="4"/>
      <c r="Q13" s="4"/>
      <c r="R13" s="8" t="str">
        <f>IF(B13="","",VLOOKUP(H13,参加費!$A$2:$B$10,2,FALSE)+VLOOKUP(J13,参加費!$A$2:$B$10,2,FALSE)+VLOOKUP(N13,参加費!$A$2:$B$10,2,FALSE)+VLOOKUP(O13,参加費!$A$2:$B$10,2,FALSE))</f>
        <v/>
      </c>
      <c r="S13" s="4"/>
      <c r="T13" s="10"/>
      <c r="U13" s="23" t="b">
        <f>IF(ISERROR(VLOOKUP(G13,プルダウン用データ!H4:H9,1,FALSE)),TRUE,AND(NOT(ISERROR(SEARCH("*大学?",I13))),OR(NOT(ISERROR(SEARCH("*1",I13))),NOT(ISERROR(SEARCH("*2",I13))),NOT(ISERROR(SEARCH("*3",I13))),NOT(ISERROR(SEARCH("*4",I13))),NOT(ISERROR(SEARCH("*5",I13))),NOT(ISERROR(SEARCH("*6",I13))))))</f>
        <v>1</v>
      </c>
      <c r="V13" s="10"/>
      <c r="W13" s="10"/>
      <c r="X13" s="10"/>
      <c r="Y13" s="10"/>
      <c r="Z13" s="10"/>
    </row>
    <row r="14" spans="1:26">
      <c r="A14" s="25">
        <v>3</v>
      </c>
      <c r="B14" s="4"/>
      <c r="C14" s="4"/>
      <c r="D14" s="5"/>
      <c r="E14" s="4"/>
      <c r="F14" s="8" t="str">
        <f t="shared" si="0"/>
        <v/>
      </c>
      <c r="G14" s="5"/>
      <c r="H14" s="5"/>
      <c r="I14" s="4"/>
      <c r="J14" s="5"/>
      <c r="K14" s="4"/>
      <c r="L14" s="7"/>
      <c r="M14" s="4"/>
      <c r="N14" s="5"/>
      <c r="O14" s="5"/>
      <c r="P14" s="4"/>
      <c r="Q14" s="4"/>
      <c r="R14" s="8" t="str">
        <f>IF(B14="","",VLOOKUP(H14,参加費!$A$2:$B$10,2,FALSE)+VLOOKUP(J14,参加費!$A$2:$B$10,2,FALSE)+VLOOKUP(N14,参加費!$A$2:$B$10,2,FALSE)+VLOOKUP(O14,参加費!$A$2:$B$10,2,FALSE))</f>
        <v/>
      </c>
      <c r="S14" s="4"/>
      <c r="T14" s="10"/>
      <c r="U14" s="23" t="b">
        <f>IF(ISERROR(VLOOKUP(G14,プルダウン用データ!H5:H10,1,FALSE)),TRUE,AND(NOT(ISERROR(SEARCH("*大学?",I14))),OR(NOT(ISERROR(SEARCH("*1",I14))),NOT(ISERROR(SEARCH("*2",I14))),NOT(ISERROR(SEARCH("*3",I14))),NOT(ISERROR(SEARCH("*4",I14))),NOT(ISERROR(SEARCH("*5",I14))),NOT(ISERROR(SEARCH("*6",I14))))))</f>
        <v>1</v>
      </c>
      <c r="V14" s="10"/>
      <c r="W14" s="10"/>
      <c r="X14" s="10"/>
      <c r="Y14" s="10"/>
      <c r="Z14" s="10"/>
    </row>
    <row r="15" spans="1:26">
      <c r="A15" s="25">
        <v>4</v>
      </c>
      <c r="B15" s="4"/>
      <c r="C15" s="4"/>
      <c r="D15" s="5"/>
      <c r="E15" s="4"/>
      <c r="F15" s="8" t="str">
        <f t="shared" si="0"/>
        <v/>
      </c>
      <c r="G15" s="5"/>
      <c r="H15" s="5"/>
      <c r="I15" s="4"/>
      <c r="J15" s="5"/>
      <c r="K15" s="4"/>
      <c r="L15" s="7"/>
      <c r="M15" s="4"/>
      <c r="N15" s="5"/>
      <c r="O15" s="5"/>
      <c r="P15" s="4"/>
      <c r="Q15" s="4"/>
      <c r="R15" s="8" t="str">
        <f>IF(B15="","",VLOOKUP(H15,参加費!$A$2:$B$10,2,FALSE)+VLOOKUP(J15,参加費!$A$2:$B$10,2,FALSE)+VLOOKUP(N15,参加費!$A$2:$B$10,2,FALSE)+VLOOKUP(O15,参加費!$A$2:$B$10,2,FALSE))</f>
        <v/>
      </c>
      <c r="S15" s="4"/>
      <c r="T15" s="10"/>
      <c r="U15" s="23" t="b">
        <f>IF(ISERROR(VLOOKUP(G15,プルダウン用データ!H6:H11,1,FALSE)),TRUE,AND(NOT(ISERROR(SEARCH("*大学?",I15))),OR(NOT(ISERROR(SEARCH("*1",I15))),NOT(ISERROR(SEARCH("*2",I15))),NOT(ISERROR(SEARCH("*3",I15))),NOT(ISERROR(SEARCH("*4",I15))),NOT(ISERROR(SEARCH("*5",I15))),NOT(ISERROR(SEARCH("*6",I15))))))</f>
        <v>1</v>
      </c>
      <c r="V15" s="10"/>
      <c r="W15" s="10"/>
      <c r="X15" s="10"/>
      <c r="Y15" s="10"/>
      <c r="Z15" s="10"/>
    </row>
    <row r="16" spans="1:26">
      <c r="A16" s="25">
        <v>5</v>
      </c>
      <c r="B16" s="4"/>
      <c r="C16" s="4"/>
      <c r="D16" s="5"/>
      <c r="E16" s="4"/>
      <c r="F16" s="8" t="str">
        <f t="shared" si="0"/>
        <v/>
      </c>
      <c r="G16" s="5"/>
      <c r="H16" s="5"/>
      <c r="I16" s="4"/>
      <c r="J16" s="5"/>
      <c r="K16" s="4"/>
      <c r="L16" s="7"/>
      <c r="M16" s="4"/>
      <c r="N16" s="5"/>
      <c r="O16" s="5"/>
      <c r="P16" s="4"/>
      <c r="Q16" s="4"/>
      <c r="R16" s="8" t="str">
        <f>IF(B16="","",VLOOKUP(H16,参加費!$A$2:$B$10,2,FALSE)+VLOOKUP(J16,参加費!$A$2:$B$10,2,FALSE)+VLOOKUP(N16,参加費!$A$2:$B$10,2,FALSE)+VLOOKUP(O16,参加費!$A$2:$B$10,2,FALSE))</f>
        <v/>
      </c>
      <c r="S16" s="4"/>
      <c r="T16" s="10"/>
      <c r="U16" s="23" t="b">
        <f>IF(ISERROR(VLOOKUP(G16,プルダウン用データ!H7:H12,1,FALSE)),TRUE,AND(NOT(ISERROR(SEARCH("*大学?",I16))),OR(NOT(ISERROR(SEARCH("*1",I16))),NOT(ISERROR(SEARCH("*2",I16))),NOT(ISERROR(SEARCH("*3",I16))),NOT(ISERROR(SEARCH("*4",I16))),NOT(ISERROR(SEARCH("*5",I16))),NOT(ISERROR(SEARCH("*6",I16))))))</f>
        <v>1</v>
      </c>
      <c r="V16" s="10"/>
      <c r="W16" s="10"/>
      <c r="X16" s="10"/>
      <c r="Y16" s="10"/>
      <c r="Z16" s="10"/>
    </row>
    <row r="17" spans="1:26">
      <c r="A17" s="25">
        <v>6</v>
      </c>
      <c r="B17" s="4"/>
      <c r="C17" s="4"/>
      <c r="D17" s="5"/>
      <c r="E17" s="4"/>
      <c r="F17" s="8" t="str">
        <f t="shared" si="0"/>
        <v/>
      </c>
      <c r="G17" s="5"/>
      <c r="H17" s="5"/>
      <c r="I17" s="4"/>
      <c r="J17" s="5"/>
      <c r="K17" s="4"/>
      <c r="L17" s="7"/>
      <c r="M17" s="4"/>
      <c r="N17" s="5"/>
      <c r="O17" s="5"/>
      <c r="P17" s="4"/>
      <c r="Q17" s="4"/>
      <c r="R17" s="8" t="str">
        <f>IF(B17="","",VLOOKUP(H17,参加費!$A$2:$B$10,2,FALSE)+VLOOKUP(J17,参加費!$A$2:$B$10,2,FALSE)+VLOOKUP(N17,参加費!$A$2:$B$10,2,FALSE)+VLOOKUP(O17,参加費!$A$2:$B$10,2,FALSE))</f>
        <v/>
      </c>
      <c r="S17" s="4"/>
      <c r="T17" s="10"/>
      <c r="U17" s="23" t="b">
        <f>IF(ISERROR(VLOOKUP(G17,プルダウン用データ!H8:H13,1,FALSE)),TRUE,AND(NOT(ISERROR(SEARCH("*大学?",I17))),OR(NOT(ISERROR(SEARCH("*1",I17))),NOT(ISERROR(SEARCH("*2",I17))),NOT(ISERROR(SEARCH("*3",I17))),NOT(ISERROR(SEARCH("*4",I17))),NOT(ISERROR(SEARCH("*5",I17))),NOT(ISERROR(SEARCH("*6",I17))))))</f>
        <v>1</v>
      </c>
      <c r="V17" s="10"/>
      <c r="W17" s="10"/>
      <c r="X17" s="10"/>
      <c r="Y17" s="10"/>
      <c r="Z17" s="10"/>
    </row>
    <row r="18" spans="1:26">
      <c r="A18" s="25">
        <v>7</v>
      </c>
      <c r="B18" s="4"/>
      <c r="C18" s="4"/>
      <c r="D18" s="5"/>
      <c r="E18" s="4"/>
      <c r="F18" s="8" t="str">
        <f t="shared" si="0"/>
        <v/>
      </c>
      <c r="G18" s="5"/>
      <c r="H18" s="5"/>
      <c r="I18" s="4"/>
      <c r="J18" s="5"/>
      <c r="K18" s="4"/>
      <c r="L18" s="7"/>
      <c r="M18" s="4"/>
      <c r="N18" s="5"/>
      <c r="O18" s="5"/>
      <c r="P18" s="4"/>
      <c r="Q18" s="4"/>
      <c r="R18" s="8" t="str">
        <f>IF(B18="","",VLOOKUP(H18,参加費!$A$2:$B$10,2,FALSE)+VLOOKUP(J18,参加費!$A$2:$B$10,2,FALSE)+VLOOKUP(N18,参加費!$A$2:$B$10,2,FALSE)+VLOOKUP(O18,参加費!$A$2:$B$10,2,FALSE))</f>
        <v/>
      </c>
      <c r="S18" s="4"/>
      <c r="T18" s="10"/>
      <c r="U18" s="23" t="b">
        <f>IF(ISERROR(VLOOKUP(G18,プルダウン用データ!H9:H14,1,FALSE)),TRUE,AND(NOT(ISERROR(SEARCH("*大学?",I18))),OR(NOT(ISERROR(SEARCH("*1",I18))),NOT(ISERROR(SEARCH("*2",I18))),NOT(ISERROR(SEARCH("*3",I18))),NOT(ISERROR(SEARCH("*4",I18))),NOT(ISERROR(SEARCH("*5",I18))),NOT(ISERROR(SEARCH("*6",I18))))))</f>
        <v>1</v>
      </c>
      <c r="V18" s="10"/>
      <c r="W18" s="10"/>
      <c r="X18" s="10"/>
      <c r="Y18" s="10"/>
      <c r="Z18" s="10"/>
    </row>
    <row r="19" spans="1:26">
      <c r="A19" s="25">
        <v>8</v>
      </c>
      <c r="B19" s="4"/>
      <c r="C19" s="4"/>
      <c r="D19" s="5"/>
      <c r="E19" s="4"/>
      <c r="F19" s="8" t="str">
        <f t="shared" si="0"/>
        <v/>
      </c>
      <c r="G19" s="5"/>
      <c r="H19" s="5"/>
      <c r="I19" s="4"/>
      <c r="J19" s="5"/>
      <c r="K19" s="4"/>
      <c r="L19" s="7"/>
      <c r="M19" s="4"/>
      <c r="N19" s="5"/>
      <c r="O19" s="5"/>
      <c r="P19" s="4"/>
      <c r="Q19" s="4"/>
      <c r="R19" s="8" t="str">
        <f>IF(B19="","",VLOOKUP(H19,参加費!$A$2:$B$10,2,FALSE)+VLOOKUP(J19,参加費!$A$2:$B$10,2,FALSE)+VLOOKUP(N19,参加費!$A$2:$B$10,2,FALSE)+VLOOKUP(O19,参加費!$A$2:$B$10,2,FALSE))</f>
        <v/>
      </c>
      <c r="S19" s="4"/>
      <c r="T19" s="10"/>
      <c r="U19" s="23" t="b">
        <f>IF(ISERROR(VLOOKUP(G19,プルダウン用データ!H10:H15,1,FALSE)),TRUE,AND(NOT(ISERROR(SEARCH("*大学?",I19))),OR(NOT(ISERROR(SEARCH("*1",I19))),NOT(ISERROR(SEARCH("*2",I19))),NOT(ISERROR(SEARCH("*3",I19))),NOT(ISERROR(SEARCH("*4",I19))),NOT(ISERROR(SEARCH("*5",I19))),NOT(ISERROR(SEARCH("*6",I19))))))</f>
        <v>1</v>
      </c>
      <c r="V19" s="10"/>
      <c r="W19" s="10"/>
      <c r="X19" s="10"/>
      <c r="Y19" s="10"/>
      <c r="Z19" s="10"/>
    </row>
    <row r="20" spans="1:26">
      <c r="A20" s="25">
        <v>9</v>
      </c>
      <c r="B20" s="4"/>
      <c r="C20" s="4"/>
      <c r="D20" s="5"/>
      <c r="E20" s="4"/>
      <c r="F20" s="8" t="str">
        <f t="shared" si="0"/>
        <v/>
      </c>
      <c r="G20" s="5"/>
      <c r="H20" s="5"/>
      <c r="I20" s="4"/>
      <c r="J20" s="5"/>
      <c r="K20" s="4"/>
      <c r="L20" s="7"/>
      <c r="M20" s="4"/>
      <c r="N20" s="5"/>
      <c r="O20" s="5"/>
      <c r="P20" s="4"/>
      <c r="Q20" s="4"/>
      <c r="R20" s="8" t="str">
        <f>IF(B20="","",VLOOKUP(H20,参加費!$A$2:$B$10,2,FALSE)+VLOOKUP(J20,参加費!$A$2:$B$10,2,FALSE)+VLOOKUP(N20,参加費!$A$2:$B$10,2,FALSE)+VLOOKUP(O20,参加費!$A$2:$B$10,2,FALSE))</f>
        <v/>
      </c>
      <c r="S20" s="4"/>
      <c r="T20" s="10"/>
      <c r="U20" s="23" t="b">
        <f>IF(ISERROR(VLOOKUP(G20,プルダウン用データ!H11:H16,1,FALSE)),TRUE,AND(NOT(ISERROR(SEARCH("*大学?",I20))),OR(NOT(ISERROR(SEARCH("*1",I20))),NOT(ISERROR(SEARCH("*2",I20))),NOT(ISERROR(SEARCH("*3",I20))),NOT(ISERROR(SEARCH("*4",I20))),NOT(ISERROR(SEARCH("*5",I20))),NOT(ISERROR(SEARCH("*6",I20))))))</f>
        <v>1</v>
      </c>
      <c r="V20" s="10"/>
      <c r="W20" s="10"/>
      <c r="X20" s="10"/>
      <c r="Y20" s="10"/>
      <c r="Z20" s="10"/>
    </row>
    <row r="21" spans="1:26">
      <c r="A21" s="25">
        <v>10</v>
      </c>
      <c r="B21" s="4"/>
      <c r="C21" s="4"/>
      <c r="D21" s="5"/>
      <c r="E21" s="4"/>
      <c r="F21" s="8" t="str">
        <f t="shared" si="0"/>
        <v/>
      </c>
      <c r="G21" s="5"/>
      <c r="H21" s="5"/>
      <c r="I21" s="4"/>
      <c r="J21" s="5"/>
      <c r="K21" s="4"/>
      <c r="L21" s="7"/>
      <c r="M21" s="4"/>
      <c r="N21" s="5"/>
      <c r="O21" s="5"/>
      <c r="P21" s="4"/>
      <c r="Q21" s="4"/>
      <c r="R21" s="8" t="str">
        <f>IF(B21="","",VLOOKUP(H21,参加費!$A$2:$B$10,2,FALSE)+VLOOKUP(J21,参加費!$A$2:$B$10,2,FALSE)+VLOOKUP(N21,参加費!$A$2:$B$10,2,FALSE)+VLOOKUP(O21,参加費!$A$2:$B$10,2,FALSE))</f>
        <v/>
      </c>
      <c r="S21" s="4"/>
      <c r="T21" s="10"/>
      <c r="U21" s="23" t="b">
        <f>IF(ISERROR(VLOOKUP(G21,プルダウン用データ!H12:H17,1,FALSE)),TRUE,AND(NOT(ISERROR(SEARCH("*大学?",I21))),OR(NOT(ISERROR(SEARCH("*1",I21))),NOT(ISERROR(SEARCH("*2",I21))),NOT(ISERROR(SEARCH("*3",I21))),NOT(ISERROR(SEARCH("*4",I21))),NOT(ISERROR(SEARCH("*5",I21))),NOT(ISERROR(SEARCH("*6",I21))))))</f>
        <v>1</v>
      </c>
      <c r="V21" s="10"/>
      <c r="W21" s="10"/>
      <c r="X21" s="10"/>
      <c r="Y21" s="10"/>
      <c r="Z21" s="10"/>
    </row>
    <row r="22" spans="1:26">
      <c r="A22" s="25">
        <v>11</v>
      </c>
      <c r="B22" s="4"/>
      <c r="C22" s="4"/>
      <c r="D22" s="5"/>
      <c r="E22" s="4"/>
      <c r="F22" s="8" t="str">
        <f t="shared" si="0"/>
        <v/>
      </c>
      <c r="G22" s="5"/>
      <c r="H22" s="5"/>
      <c r="I22" s="4"/>
      <c r="J22" s="5"/>
      <c r="K22" s="4"/>
      <c r="L22" s="7"/>
      <c r="M22" s="4"/>
      <c r="N22" s="5"/>
      <c r="O22" s="5"/>
      <c r="P22" s="4"/>
      <c r="Q22" s="4"/>
      <c r="R22" s="8" t="str">
        <f>IF(B22="","",VLOOKUP(H22,参加費!$A$2:$B$10,2,FALSE)+VLOOKUP(J22,参加費!$A$2:$B$10,2,FALSE)+VLOOKUP(N22,参加費!$A$2:$B$10,2,FALSE)+VLOOKUP(O22,参加費!$A$2:$B$10,2,FALSE))</f>
        <v/>
      </c>
      <c r="S22" s="4"/>
      <c r="T22" s="10"/>
      <c r="U22" s="23" t="b">
        <f>IF(ISERROR(VLOOKUP(G22,プルダウン用データ!H13:H18,1,FALSE)),TRUE,AND(NOT(ISERROR(SEARCH("*大学?",I22))),OR(NOT(ISERROR(SEARCH("*1",I22))),NOT(ISERROR(SEARCH("*2",I22))),NOT(ISERROR(SEARCH("*3",I22))),NOT(ISERROR(SEARCH("*4",I22))),NOT(ISERROR(SEARCH("*5",I22))),NOT(ISERROR(SEARCH("*6",I22))))))</f>
        <v>1</v>
      </c>
      <c r="V22" s="10"/>
      <c r="W22" s="10"/>
      <c r="X22" s="10"/>
      <c r="Y22" s="10"/>
      <c r="Z22" s="10"/>
    </row>
    <row r="23" spans="1:26">
      <c r="A23" s="25">
        <v>12</v>
      </c>
      <c r="B23" s="4"/>
      <c r="C23" s="4"/>
      <c r="D23" s="5"/>
      <c r="E23" s="4"/>
      <c r="F23" s="8" t="str">
        <f t="shared" si="0"/>
        <v/>
      </c>
      <c r="G23" s="5"/>
      <c r="H23" s="5"/>
      <c r="I23" s="4"/>
      <c r="J23" s="5"/>
      <c r="K23" s="4"/>
      <c r="L23" s="7"/>
      <c r="M23" s="4"/>
      <c r="N23" s="5"/>
      <c r="O23" s="5"/>
      <c r="P23" s="4"/>
      <c r="Q23" s="4"/>
      <c r="R23" s="8" t="str">
        <f>IF(B23="","",VLOOKUP(H23,参加費!$A$2:$B$10,2,FALSE)+VLOOKUP(J23,参加費!$A$2:$B$10,2,FALSE)+VLOOKUP(N23,参加費!$A$2:$B$10,2,FALSE)+VLOOKUP(O23,参加費!$A$2:$B$10,2,FALSE))</f>
        <v/>
      </c>
      <c r="S23" s="4"/>
      <c r="T23" s="10"/>
      <c r="U23" s="23" t="b">
        <f>IF(ISERROR(VLOOKUP(G23,プルダウン用データ!H14:H19,1,FALSE)),TRUE,AND(NOT(ISERROR(SEARCH("*大学?",I23))),OR(NOT(ISERROR(SEARCH("*1",I23))),NOT(ISERROR(SEARCH("*2",I23))),NOT(ISERROR(SEARCH("*3",I23))),NOT(ISERROR(SEARCH("*4",I23))),NOT(ISERROR(SEARCH("*5",I23))),NOT(ISERROR(SEARCH("*6",I23))))))</f>
        <v>1</v>
      </c>
      <c r="V23" s="10"/>
      <c r="W23" s="10"/>
      <c r="X23" s="10"/>
      <c r="Y23" s="10"/>
      <c r="Z23" s="10"/>
    </row>
    <row r="24" spans="1:26">
      <c r="A24" s="25">
        <v>13</v>
      </c>
      <c r="B24" s="4"/>
      <c r="C24" s="4"/>
      <c r="D24" s="5"/>
      <c r="E24" s="4"/>
      <c r="F24" s="8" t="str">
        <f t="shared" si="0"/>
        <v/>
      </c>
      <c r="G24" s="5"/>
      <c r="H24" s="5"/>
      <c r="I24" s="4"/>
      <c r="J24" s="5"/>
      <c r="K24" s="4"/>
      <c r="L24" s="7"/>
      <c r="M24" s="4"/>
      <c r="N24" s="5"/>
      <c r="O24" s="5"/>
      <c r="P24" s="4"/>
      <c r="Q24" s="4"/>
      <c r="R24" s="8" t="str">
        <f>IF(B24="","",VLOOKUP(H24,参加費!$A$2:$B$10,2,FALSE)+VLOOKUP(J24,参加費!$A$2:$B$10,2,FALSE)+VLOOKUP(N24,参加費!$A$2:$B$10,2,FALSE)+VLOOKUP(O24,参加費!$A$2:$B$10,2,FALSE))</f>
        <v/>
      </c>
      <c r="S24" s="4"/>
      <c r="T24" s="10"/>
      <c r="U24" s="23" t="b">
        <f>IF(ISERROR(VLOOKUP(G24,プルダウン用データ!H15:H20,1,FALSE)),TRUE,AND(NOT(ISERROR(SEARCH("*大学?",I24))),OR(NOT(ISERROR(SEARCH("*1",I24))),NOT(ISERROR(SEARCH("*2",I24))),NOT(ISERROR(SEARCH("*3",I24))),NOT(ISERROR(SEARCH("*4",I24))),NOT(ISERROR(SEARCH("*5",I24))),NOT(ISERROR(SEARCH("*6",I24))))))</f>
        <v>1</v>
      </c>
      <c r="V24" s="10"/>
      <c r="W24" s="10"/>
      <c r="X24" s="10"/>
      <c r="Y24" s="10"/>
      <c r="Z24" s="10"/>
    </row>
    <row r="25" spans="1:26">
      <c r="A25" s="25">
        <v>14</v>
      </c>
      <c r="B25" s="4"/>
      <c r="C25" s="4"/>
      <c r="D25" s="5"/>
      <c r="E25" s="4"/>
      <c r="F25" s="8" t="str">
        <f t="shared" si="0"/>
        <v/>
      </c>
      <c r="G25" s="5"/>
      <c r="H25" s="5"/>
      <c r="I25" s="4"/>
      <c r="J25" s="5"/>
      <c r="K25" s="4"/>
      <c r="L25" s="7"/>
      <c r="M25" s="4"/>
      <c r="N25" s="5"/>
      <c r="O25" s="5"/>
      <c r="P25" s="4"/>
      <c r="Q25" s="4"/>
      <c r="R25" s="8" t="str">
        <f>IF(B25="","",VLOOKUP(H25,参加費!$A$2:$B$10,2,FALSE)+VLOOKUP(J25,参加費!$A$2:$B$10,2,FALSE)+VLOOKUP(N25,参加費!$A$2:$B$10,2,FALSE)+VLOOKUP(O25,参加費!$A$2:$B$10,2,FALSE))</f>
        <v/>
      </c>
      <c r="S25" s="4"/>
      <c r="T25" s="10"/>
      <c r="U25" s="23" t="b">
        <f>IF(ISERROR(VLOOKUP(G25,プルダウン用データ!H16:H21,1,FALSE)),TRUE,AND(NOT(ISERROR(SEARCH("*大学?",I25))),OR(NOT(ISERROR(SEARCH("*1",I25))),NOT(ISERROR(SEARCH("*2",I25))),NOT(ISERROR(SEARCH("*3",I25))),NOT(ISERROR(SEARCH("*4",I25))),NOT(ISERROR(SEARCH("*5",I25))),NOT(ISERROR(SEARCH("*6",I25))))))</f>
        <v>1</v>
      </c>
      <c r="V25" s="10"/>
      <c r="W25" s="10"/>
      <c r="X25" s="10"/>
      <c r="Y25" s="10"/>
      <c r="Z25" s="10"/>
    </row>
    <row r="26" spans="1:26">
      <c r="A26" s="25">
        <v>15</v>
      </c>
      <c r="B26" s="4"/>
      <c r="C26" s="4"/>
      <c r="D26" s="5"/>
      <c r="E26" s="4"/>
      <c r="F26" s="8" t="str">
        <f t="shared" si="0"/>
        <v/>
      </c>
      <c r="G26" s="5"/>
      <c r="H26" s="5"/>
      <c r="I26" s="4"/>
      <c r="J26" s="5"/>
      <c r="K26" s="4"/>
      <c r="L26" s="7"/>
      <c r="M26" s="4"/>
      <c r="N26" s="5"/>
      <c r="O26" s="5"/>
      <c r="P26" s="4"/>
      <c r="Q26" s="4"/>
      <c r="R26" s="8" t="str">
        <f>IF(B26="","",VLOOKUP(H26,参加費!$A$2:$B$10,2,FALSE)+VLOOKUP(J26,参加費!$A$2:$B$10,2,FALSE)+VLOOKUP(N26,参加費!$A$2:$B$10,2,FALSE)+VLOOKUP(O26,参加費!$A$2:$B$10,2,FALSE))</f>
        <v/>
      </c>
      <c r="S26" s="4"/>
      <c r="T26" s="10"/>
      <c r="U26" s="23" t="b">
        <f>IF(ISERROR(VLOOKUP(G26,プルダウン用データ!H17:H22,1,FALSE)),TRUE,AND(NOT(ISERROR(SEARCH("*大学?",I26))),OR(NOT(ISERROR(SEARCH("*1",I26))),NOT(ISERROR(SEARCH("*2",I26))),NOT(ISERROR(SEARCH("*3",I26))),NOT(ISERROR(SEARCH("*4",I26))),NOT(ISERROR(SEARCH("*5",I26))),NOT(ISERROR(SEARCH("*6",I26))))))</f>
        <v>1</v>
      </c>
      <c r="V26" s="10"/>
      <c r="W26" s="10"/>
      <c r="X26" s="10"/>
      <c r="Y26" s="10"/>
      <c r="Z26" s="10"/>
    </row>
    <row r="27" spans="1:26">
      <c r="A27" s="25">
        <v>16</v>
      </c>
      <c r="B27" s="4"/>
      <c r="C27" s="4"/>
      <c r="D27" s="5"/>
      <c r="E27" s="4"/>
      <c r="F27" s="8" t="str">
        <f t="shared" si="0"/>
        <v/>
      </c>
      <c r="G27" s="5"/>
      <c r="H27" s="5"/>
      <c r="I27" s="4"/>
      <c r="J27" s="5"/>
      <c r="K27" s="4"/>
      <c r="L27" s="7"/>
      <c r="M27" s="4"/>
      <c r="N27" s="5"/>
      <c r="O27" s="5"/>
      <c r="P27" s="4"/>
      <c r="Q27" s="4"/>
      <c r="R27" s="8" t="str">
        <f>IF(B27="","",VLOOKUP(H27,参加費!$A$2:$B$10,2,FALSE)+VLOOKUP(J27,参加費!$A$2:$B$10,2,FALSE)+VLOOKUP(N27,参加費!$A$2:$B$10,2,FALSE)+VLOOKUP(O27,参加費!$A$2:$B$10,2,FALSE))</f>
        <v/>
      </c>
      <c r="S27" s="4"/>
      <c r="T27" s="10"/>
      <c r="U27" s="23" t="b">
        <f>IF(ISERROR(VLOOKUP(G27,プルダウン用データ!H18:H23,1,FALSE)),TRUE,AND(NOT(ISERROR(SEARCH("*大学?",I27))),OR(NOT(ISERROR(SEARCH("*1",I27))),NOT(ISERROR(SEARCH("*2",I27))),NOT(ISERROR(SEARCH("*3",I27))),NOT(ISERROR(SEARCH("*4",I27))),NOT(ISERROR(SEARCH("*5",I27))),NOT(ISERROR(SEARCH("*6",I27))))))</f>
        <v>1</v>
      </c>
      <c r="V27" s="10"/>
      <c r="W27" s="10"/>
      <c r="X27" s="10"/>
      <c r="Y27" s="10"/>
      <c r="Z27" s="10"/>
    </row>
    <row r="28" spans="1:26">
      <c r="A28" s="25">
        <v>17</v>
      </c>
      <c r="B28" s="4"/>
      <c r="C28" s="4"/>
      <c r="D28" s="5"/>
      <c r="E28" s="4"/>
      <c r="F28" s="8" t="str">
        <f t="shared" si="0"/>
        <v/>
      </c>
      <c r="G28" s="5"/>
      <c r="H28" s="5"/>
      <c r="I28" s="4"/>
      <c r="J28" s="5"/>
      <c r="K28" s="4"/>
      <c r="L28" s="7"/>
      <c r="M28" s="4"/>
      <c r="N28" s="5"/>
      <c r="O28" s="5"/>
      <c r="P28" s="4"/>
      <c r="Q28" s="4"/>
      <c r="R28" s="8" t="str">
        <f>IF(B28="","",VLOOKUP(H28,参加費!$A$2:$B$10,2,FALSE)+VLOOKUP(J28,参加費!$A$2:$B$10,2,FALSE)+VLOOKUP(N28,参加費!$A$2:$B$10,2,FALSE)+VLOOKUP(O28,参加費!$A$2:$B$10,2,FALSE))</f>
        <v/>
      </c>
      <c r="S28" s="4"/>
      <c r="T28" s="10"/>
      <c r="U28" s="23" t="b">
        <f>IF(ISERROR(VLOOKUP(G28,プルダウン用データ!H19:H24,1,FALSE)),TRUE,AND(NOT(ISERROR(SEARCH("*大学?",I28))),OR(NOT(ISERROR(SEARCH("*1",I28))),NOT(ISERROR(SEARCH("*2",I28))),NOT(ISERROR(SEARCH("*3",I28))),NOT(ISERROR(SEARCH("*4",I28))),NOT(ISERROR(SEARCH("*5",I28))),NOT(ISERROR(SEARCH("*6",I28))))))</f>
        <v>1</v>
      </c>
      <c r="V28" s="10"/>
      <c r="W28" s="10"/>
      <c r="X28" s="10"/>
      <c r="Y28" s="10"/>
      <c r="Z28" s="10"/>
    </row>
    <row r="29" spans="1:26">
      <c r="A29" s="25">
        <v>18</v>
      </c>
      <c r="B29" s="4"/>
      <c r="C29" s="4"/>
      <c r="D29" s="5"/>
      <c r="E29" s="4"/>
      <c r="F29" s="8" t="str">
        <f t="shared" si="0"/>
        <v/>
      </c>
      <c r="G29" s="5"/>
      <c r="H29" s="5"/>
      <c r="I29" s="4"/>
      <c r="J29" s="5"/>
      <c r="K29" s="4"/>
      <c r="L29" s="7"/>
      <c r="M29" s="4"/>
      <c r="N29" s="5"/>
      <c r="O29" s="5"/>
      <c r="P29" s="4"/>
      <c r="Q29" s="4"/>
      <c r="R29" s="8" t="str">
        <f>IF(B29="","",VLOOKUP(H29,参加費!$A$2:$B$10,2,FALSE)+VLOOKUP(J29,参加費!$A$2:$B$10,2,FALSE)+VLOOKUP(N29,参加費!$A$2:$B$10,2,FALSE)+VLOOKUP(O29,参加費!$A$2:$B$10,2,FALSE))</f>
        <v/>
      </c>
      <c r="S29" s="4"/>
      <c r="T29" s="10"/>
      <c r="U29" s="23" t="b">
        <f>IF(ISERROR(VLOOKUP(G29,プルダウン用データ!H20:H25,1,FALSE)),TRUE,AND(NOT(ISERROR(SEARCH("*大学?",I29))),OR(NOT(ISERROR(SEARCH("*1",I29))),NOT(ISERROR(SEARCH("*2",I29))),NOT(ISERROR(SEARCH("*3",I29))),NOT(ISERROR(SEARCH("*4",I29))),NOT(ISERROR(SEARCH("*5",I29))),NOT(ISERROR(SEARCH("*6",I29))))))</f>
        <v>1</v>
      </c>
      <c r="V29" s="10"/>
      <c r="W29" s="10"/>
      <c r="X29" s="10"/>
      <c r="Y29" s="10"/>
      <c r="Z29" s="10"/>
    </row>
    <row r="30" spans="1:26">
      <c r="A30" s="25">
        <v>19</v>
      </c>
      <c r="B30" s="4"/>
      <c r="C30" s="4"/>
      <c r="D30" s="5"/>
      <c r="E30" s="4"/>
      <c r="F30" s="8" t="str">
        <f t="shared" si="0"/>
        <v/>
      </c>
      <c r="G30" s="5"/>
      <c r="H30" s="5"/>
      <c r="I30" s="4"/>
      <c r="J30" s="5"/>
      <c r="K30" s="4"/>
      <c r="L30" s="7"/>
      <c r="M30" s="4"/>
      <c r="N30" s="5"/>
      <c r="O30" s="5"/>
      <c r="P30" s="4"/>
      <c r="Q30" s="4"/>
      <c r="R30" s="8" t="str">
        <f>IF(B30="","",VLOOKUP(H30,参加費!$A$2:$B$10,2,FALSE)+VLOOKUP(J30,参加費!$A$2:$B$10,2,FALSE)+VLOOKUP(N30,参加費!$A$2:$B$10,2,FALSE)+VLOOKUP(O30,参加費!$A$2:$B$10,2,FALSE))</f>
        <v/>
      </c>
      <c r="S30" s="4"/>
      <c r="T30" s="10"/>
      <c r="U30" s="23" t="b">
        <f>IF(ISERROR(VLOOKUP(G30,プルダウン用データ!H21:H26,1,FALSE)),TRUE,AND(NOT(ISERROR(SEARCH("*大学?",I30))),OR(NOT(ISERROR(SEARCH("*1",I30))),NOT(ISERROR(SEARCH("*2",I30))),NOT(ISERROR(SEARCH("*3",I30))),NOT(ISERROR(SEARCH("*4",I30))),NOT(ISERROR(SEARCH("*5",I30))),NOT(ISERROR(SEARCH("*6",I30))))))</f>
        <v>1</v>
      </c>
      <c r="V30" s="10"/>
      <c r="W30" s="10"/>
      <c r="X30" s="10"/>
      <c r="Y30" s="10"/>
      <c r="Z30" s="10"/>
    </row>
    <row r="31" spans="1:26">
      <c r="A31" s="25">
        <v>20</v>
      </c>
      <c r="B31" s="4"/>
      <c r="C31" s="4"/>
      <c r="D31" s="5"/>
      <c r="E31" s="4"/>
      <c r="F31" s="8" t="str">
        <f t="shared" si="0"/>
        <v/>
      </c>
      <c r="G31" s="5"/>
      <c r="H31" s="5"/>
      <c r="I31" s="4"/>
      <c r="J31" s="5"/>
      <c r="K31" s="4"/>
      <c r="L31" s="7"/>
      <c r="M31" s="4"/>
      <c r="N31" s="5"/>
      <c r="O31" s="5"/>
      <c r="P31" s="4"/>
      <c r="Q31" s="4"/>
      <c r="R31" s="8" t="str">
        <f>IF(B31="","",VLOOKUP(H31,参加費!$A$2:$B$10,2,FALSE)+VLOOKUP(J31,参加費!$A$2:$B$10,2,FALSE)+VLOOKUP(N31,参加費!$A$2:$B$10,2,FALSE)+VLOOKUP(O31,参加費!$A$2:$B$10,2,FALSE))</f>
        <v/>
      </c>
      <c r="S31" s="4"/>
      <c r="T31" s="10"/>
      <c r="U31" s="23" t="b">
        <f>IF(ISERROR(VLOOKUP(G31,プルダウン用データ!H22:H27,1,FALSE)),TRUE,AND(NOT(ISERROR(SEARCH("*大学?",I31))),OR(NOT(ISERROR(SEARCH("*1",I31))),NOT(ISERROR(SEARCH("*2",I31))),NOT(ISERROR(SEARCH("*3",I31))),NOT(ISERROR(SEARCH("*4",I31))),NOT(ISERROR(SEARCH("*5",I31))),NOT(ISERROR(SEARCH("*6",I31))))))</f>
        <v>1</v>
      </c>
      <c r="V31" s="10"/>
      <c r="W31" s="10"/>
      <c r="X31" s="10"/>
      <c r="Y31" s="10"/>
      <c r="Z31" s="10"/>
    </row>
    <row r="32" spans="1:26">
      <c r="A32" s="25">
        <v>21</v>
      </c>
      <c r="B32" s="4"/>
      <c r="C32" s="4"/>
      <c r="D32" s="5"/>
      <c r="E32" s="4"/>
      <c r="F32" s="8" t="str">
        <f t="shared" si="0"/>
        <v/>
      </c>
      <c r="G32" s="5"/>
      <c r="H32" s="5"/>
      <c r="I32" s="4"/>
      <c r="J32" s="5"/>
      <c r="K32" s="4"/>
      <c r="L32" s="7"/>
      <c r="M32" s="4"/>
      <c r="N32" s="5"/>
      <c r="O32" s="5"/>
      <c r="P32" s="4"/>
      <c r="Q32" s="4"/>
      <c r="R32" s="8" t="str">
        <f>IF(B32="","",VLOOKUP(H32,参加費!$A$2:$B$10,2,FALSE)+VLOOKUP(J32,参加費!$A$2:$B$10,2,FALSE)+VLOOKUP(N32,参加費!$A$2:$B$10,2,FALSE)+VLOOKUP(O32,参加費!$A$2:$B$10,2,FALSE))</f>
        <v/>
      </c>
      <c r="S32" s="4"/>
      <c r="T32" s="10"/>
      <c r="U32" s="23" t="b">
        <f>IF(ISERROR(VLOOKUP(G32,プルダウン用データ!H23:H28,1,FALSE)),TRUE,AND(NOT(ISERROR(SEARCH("*大学?",I32))),OR(NOT(ISERROR(SEARCH("*1",I32))),NOT(ISERROR(SEARCH("*2",I32))),NOT(ISERROR(SEARCH("*3",I32))),NOT(ISERROR(SEARCH("*4",I32))),NOT(ISERROR(SEARCH("*5",I32))),NOT(ISERROR(SEARCH("*6",I32))))))</f>
        <v>1</v>
      </c>
      <c r="V32" s="10"/>
      <c r="W32" s="10"/>
      <c r="X32" s="10"/>
      <c r="Y32" s="10"/>
      <c r="Z32" s="10"/>
    </row>
    <row r="33" spans="1:26">
      <c r="A33" s="25">
        <v>22</v>
      </c>
      <c r="B33" s="4"/>
      <c r="C33" s="4"/>
      <c r="D33" s="5"/>
      <c r="E33" s="4"/>
      <c r="F33" s="8" t="str">
        <f t="shared" si="0"/>
        <v/>
      </c>
      <c r="G33" s="5"/>
      <c r="H33" s="5"/>
      <c r="I33" s="4"/>
      <c r="J33" s="5"/>
      <c r="K33" s="4"/>
      <c r="L33" s="7"/>
      <c r="M33" s="4"/>
      <c r="N33" s="5"/>
      <c r="O33" s="5"/>
      <c r="P33" s="4"/>
      <c r="Q33" s="4"/>
      <c r="R33" s="8" t="str">
        <f>IF(B33="","",VLOOKUP(H33,参加費!$A$2:$B$10,2,FALSE)+VLOOKUP(J33,参加費!$A$2:$B$10,2,FALSE)+VLOOKUP(N33,参加費!$A$2:$B$10,2,FALSE)+VLOOKUP(O33,参加費!$A$2:$B$10,2,FALSE))</f>
        <v/>
      </c>
      <c r="S33" s="4"/>
      <c r="T33" s="10"/>
      <c r="U33" s="23" t="b">
        <f>IF(ISERROR(VLOOKUP(G33,プルダウン用データ!H24:H29,1,FALSE)),TRUE,AND(NOT(ISERROR(SEARCH("*大学?",I33))),OR(NOT(ISERROR(SEARCH("*1",I33))),NOT(ISERROR(SEARCH("*2",I33))),NOT(ISERROR(SEARCH("*3",I33))),NOT(ISERROR(SEARCH("*4",I33))),NOT(ISERROR(SEARCH("*5",I33))),NOT(ISERROR(SEARCH("*6",I33))))))</f>
        <v>1</v>
      </c>
      <c r="V33" s="10"/>
      <c r="W33" s="10"/>
      <c r="X33" s="10"/>
      <c r="Y33" s="10"/>
      <c r="Z33" s="10"/>
    </row>
    <row r="34" spans="1:26">
      <c r="A34" s="25">
        <v>23</v>
      </c>
      <c r="B34" s="4"/>
      <c r="C34" s="4"/>
      <c r="D34" s="5"/>
      <c r="E34" s="4"/>
      <c r="F34" s="8" t="str">
        <f t="shared" si="0"/>
        <v/>
      </c>
      <c r="G34" s="5"/>
      <c r="H34" s="5"/>
      <c r="I34" s="4"/>
      <c r="J34" s="5"/>
      <c r="K34" s="4"/>
      <c r="L34" s="7"/>
      <c r="M34" s="4"/>
      <c r="N34" s="5"/>
      <c r="O34" s="5"/>
      <c r="P34" s="4"/>
      <c r="Q34" s="4"/>
      <c r="R34" s="8" t="str">
        <f>IF(B34="","",VLOOKUP(H34,参加費!$A$2:$B$10,2,FALSE)+VLOOKUP(J34,参加費!$A$2:$B$10,2,FALSE)+VLOOKUP(N34,参加費!$A$2:$B$10,2,FALSE)+VLOOKUP(O34,参加費!$A$2:$B$10,2,FALSE))</f>
        <v/>
      </c>
      <c r="S34" s="4"/>
      <c r="T34" s="10"/>
      <c r="U34" s="23" t="b">
        <f>IF(ISERROR(VLOOKUP(G34,プルダウン用データ!H25:H30,1,FALSE)),TRUE,AND(NOT(ISERROR(SEARCH("*大学?",I34))),OR(NOT(ISERROR(SEARCH("*1",I34))),NOT(ISERROR(SEARCH("*2",I34))),NOT(ISERROR(SEARCH("*3",I34))),NOT(ISERROR(SEARCH("*4",I34))),NOT(ISERROR(SEARCH("*5",I34))),NOT(ISERROR(SEARCH("*6",I34))))))</f>
        <v>1</v>
      </c>
      <c r="V34" s="10"/>
      <c r="W34" s="10"/>
      <c r="X34" s="10"/>
      <c r="Y34" s="10"/>
      <c r="Z34" s="10"/>
    </row>
    <row r="35" spans="1:26">
      <c r="A35" s="25">
        <v>24</v>
      </c>
      <c r="B35" s="4"/>
      <c r="C35" s="4"/>
      <c r="D35" s="5"/>
      <c r="E35" s="4"/>
      <c r="F35" s="8" t="str">
        <f t="shared" si="0"/>
        <v/>
      </c>
      <c r="G35" s="5"/>
      <c r="H35" s="5"/>
      <c r="I35" s="4"/>
      <c r="J35" s="5"/>
      <c r="K35" s="4"/>
      <c r="L35" s="7"/>
      <c r="M35" s="4"/>
      <c r="N35" s="5"/>
      <c r="O35" s="5"/>
      <c r="P35" s="4"/>
      <c r="Q35" s="4"/>
      <c r="R35" s="8" t="str">
        <f>IF(B35="","",VLOOKUP(H35,参加費!$A$2:$B$10,2,FALSE)+VLOOKUP(J35,参加費!$A$2:$B$10,2,FALSE)+VLOOKUP(N35,参加費!$A$2:$B$10,2,FALSE)+VLOOKUP(O35,参加費!$A$2:$B$10,2,FALSE))</f>
        <v/>
      </c>
      <c r="S35" s="4"/>
      <c r="T35" s="10"/>
      <c r="U35" s="23" t="b">
        <f>IF(ISERROR(VLOOKUP(G35,プルダウン用データ!H26:H31,1,FALSE)),TRUE,AND(NOT(ISERROR(SEARCH("*大学?",I35))),OR(NOT(ISERROR(SEARCH("*1",I35))),NOT(ISERROR(SEARCH("*2",I35))),NOT(ISERROR(SEARCH("*3",I35))),NOT(ISERROR(SEARCH("*4",I35))),NOT(ISERROR(SEARCH("*5",I35))),NOT(ISERROR(SEARCH("*6",I35))))))</f>
        <v>1</v>
      </c>
      <c r="V35" s="10"/>
      <c r="W35" s="10"/>
      <c r="X35" s="10"/>
      <c r="Y35" s="10"/>
      <c r="Z35" s="10"/>
    </row>
    <row r="36" spans="1:26">
      <c r="A36" s="25">
        <v>25</v>
      </c>
      <c r="B36" s="4"/>
      <c r="C36" s="4"/>
      <c r="D36" s="5"/>
      <c r="E36" s="4"/>
      <c r="F36" s="8" t="str">
        <f t="shared" si="0"/>
        <v/>
      </c>
      <c r="G36" s="5"/>
      <c r="H36" s="5"/>
      <c r="I36" s="4"/>
      <c r="J36" s="5"/>
      <c r="K36" s="4"/>
      <c r="L36" s="7"/>
      <c r="M36" s="4"/>
      <c r="N36" s="5"/>
      <c r="O36" s="5"/>
      <c r="P36" s="4"/>
      <c r="Q36" s="4"/>
      <c r="R36" s="8" t="str">
        <f>IF(B36="","",VLOOKUP(H36,参加費!$A$2:$B$10,2,FALSE)+VLOOKUP(J36,参加費!$A$2:$B$10,2,FALSE)+VLOOKUP(N36,参加費!$A$2:$B$10,2,FALSE)+VLOOKUP(O36,参加費!$A$2:$B$10,2,FALSE))</f>
        <v/>
      </c>
      <c r="S36" s="4"/>
      <c r="T36" s="10"/>
      <c r="U36" s="23" t="b">
        <f>IF(ISERROR(VLOOKUP(G36,プルダウン用データ!H27:H32,1,FALSE)),TRUE,AND(NOT(ISERROR(SEARCH("*大学?",I36))),OR(NOT(ISERROR(SEARCH("*1",I36))),NOT(ISERROR(SEARCH("*2",I36))),NOT(ISERROR(SEARCH("*3",I36))),NOT(ISERROR(SEARCH("*4",I36))),NOT(ISERROR(SEARCH("*5",I36))),NOT(ISERROR(SEARCH("*6",I36))))))</f>
        <v>1</v>
      </c>
      <c r="V36" s="10"/>
      <c r="W36" s="10"/>
      <c r="X36" s="10"/>
      <c r="Y36" s="10"/>
      <c r="Z36" s="10"/>
    </row>
    <row r="37" spans="1:26">
      <c r="A37" s="25">
        <v>26</v>
      </c>
      <c r="B37" s="4"/>
      <c r="C37" s="4"/>
      <c r="D37" s="5"/>
      <c r="E37" s="4"/>
      <c r="F37" s="8" t="str">
        <f t="shared" si="0"/>
        <v/>
      </c>
      <c r="G37" s="5"/>
      <c r="H37" s="5"/>
      <c r="I37" s="4"/>
      <c r="J37" s="5"/>
      <c r="K37" s="4"/>
      <c r="L37" s="7"/>
      <c r="M37" s="4"/>
      <c r="N37" s="5"/>
      <c r="O37" s="5"/>
      <c r="P37" s="4"/>
      <c r="Q37" s="4"/>
      <c r="R37" s="8" t="str">
        <f>IF(B37="","",VLOOKUP(H37,参加費!$A$2:$B$10,2,FALSE)+VLOOKUP(J37,参加費!$A$2:$B$10,2,FALSE)+VLOOKUP(N37,参加費!$A$2:$B$10,2,FALSE)+VLOOKUP(O37,参加費!$A$2:$B$10,2,FALSE))</f>
        <v/>
      </c>
      <c r="S37" s="4"/>
      <c r="T37" s="10"/>
      <c r="U37" s="23" t="b">
        <f>IF(ISERROR(VLOOKUP(G37,プルダウン用データ!H28:H33,1,FALSE)),TRUE,AND(NOT(ISERROR(SEARCH("*大学?",I37))),OR(NOT(ISERROR(SEARCH("*1",I37))),NOT(ISERROR(SEARCH("*2",I37))),NOT(ISERROR(SEARCH("*3",I37))),NOT(ISERROR(SEARCH("*4",I37))),NOT(ISERROR(SEARCH("*5",I37))),NOT(ISERROR(SEARCH("*6",I37))))))</f>
        <v>1</v>
      </c>
      <c r="V37" s="10"/>
      <c r="W37" s="10"/>
      <c r="X37" s="10"/>
      <c r="Y37" s="10"/>
      <c r="Z37" s="10"/>
    </row>
    <row r="38" spans="1:26">
      <c r="A38" s="25">
        <v>27</v>
      </c>
      <c r="B38" s="4"/>
      <c r="C38" s="4"/>
      <c r="D38" s="5"/>
      <c r="E38" s="4"/>
      <c r="F38" s="8" t="str">
        <f t="shared" si="0"/>
        <v/>
      </c>
      <c r="G38" s="5"/>
      <c r="H38" s="5"/>
      <c r="I38" s="4"/>
      <c r="J38" s="5"/>
      <c r="K38" s="4"/>
      <c r="L38" s="7"/>
      <c r="M38" s="4"/>
      <c r="N38" s="5"/>
      <c r="O38" s="5"/>
      <c r="P38" s="4"/>
      <c r="Q38" s="4"/>
      <c r="R38" s="8" t="str">
        <f>IF(B38="","",VLOOKUP(H38,参加費!$A$2:$B$10,2,FALSE)+VLOOKUP(J38,参加費!$A$2:$B$10,2,FALSE)+VLOOKUP(N38,参加費!$A$2:$B$10,2,FALSE)+VLOOKUP(O38,参加費!$A$2:$B$10,2,FALSE))</f>
        <v/>
      </c>
      <c r="S38" s="4"/>
      <c r="T38" s="10"/>
      <c r="U38" s="23" t="b">
        <f>IF(ISERROR(VLOOKUP(G38,プルダウン用データ!H29:H34,1,FALSE)),TRUE,AND(NOT(ISERROR(SEARCH("*大学?",I38))),OR(NOT(ISERROR(SEARCH("*1",I38))),NOT(ISERROR(SEARCH("*2",I38))),NOT(ISERROR(SEARCH("*3",I38))),NOT(ISERROR(SEARCH("*4",I38))),NOT(ISERROR(SEARCH("*5",I38))),NOT(ISERROR(SEARCH("*6",I38))))))</f>
        <v>1</v>
      </c>
      <c r="V38" s="10"/>
      <c r="W38" s="10"/>
      <c r="X38" s="10"/>
      <c r="Y38" s="10"/>
      <c r="Z38" s="10"/>
    </row>
    <row r="39" spans="1:26">
      <c r="A39" s="25">
        <v>28</v>
      </c>
      <c r="B39" s="4"/>
      <c r="C39" s="4"/>
      <c r="D39" s="5"/>
      <c r="E39" s="4"/>
      <c r="F39" s="8" t="str">
        <f t="shared" si="0"/>
        <v/>
      </c>
      <c r="G39" s="5"/>
      <c r="H39" s="5"/>
      <c r="I39" s="4"/>
      <c r="J39" s="5"/>
      <c r="K39" s="4"/>
      <c r="L39" s="7"/>
      <c r="M39" s="4"/>
      <c r="N39" s="5"/>
      <c r="O39" s="5"/>
      <c r="P39" s="4"/>
      <c r="Q39" s="4"/>
      <c r="R39" s="8" t="str">
        <f>IF(B39="","",VLOOKUP(H39,参加費!$A$2:$B$10,2,FALSE)+VLOOKUP(J39,参加費!$A$2:$B$10,2,FALSE)+VLOOKUP(N39,参加費!$A$2:$B$10,2,FALSE)+VLOOKUP(O39,参加費!$A$2:$B$10,2,FALSE))</f>
        <v/>
      </c>
      <c r="S39" s="4"/>
      <c r="T39" s="10"/>
      <c r="U39" s="23" t="b">
        <f>IF(ISERROR(VLOOKUP(G39,プルダウン用データ!H30:H35,1,FALSE)),TRUE,AND(NOT(ISERROR(SEARCH("*大学?",I39))),OR(NOT(ISERROR(SEARCH("*1",I39))),NOT(ISERROR(SEARCH("*2",I39))),NOT(ISERROR(SEARCH("*3",I39))),NOT(ISERROR(SEARCH("*4",I39))),NOT(ISERROR(SEARCH("*5",I39))),NOT(ISERROR(SEARCH("*6",I39))))))</f>
        <v>1</v>
      </c>
      <c r="V39" s="10"/>
      <c r="W39" s="10"/>
      <c r="X39" s="10"/>
      <c r="Y39" s="10"/>
      <c r="Z39" s="10"/>
    </row>
    <row r="40" spans="1:26">
      <c r="A40" s="25">
        <v>29</v>
      </c>
      <c r="B40" s="4"/>
      <c r="C40" s="4"/>
      <c r="D40" s="5"/>
      <c r="E40" s="4"/>
      <c r="F40" s="8" t="str">
        <f t="shared" si="0"/>
        <v/>
      </c>
      <c r="G40" s="5"/>
      <c r="H40" s="5"/>
      <c r="I40" s="4"/>
      <c r="J40" s="5"/>
      <c r="K40" s="4"/>
      <c r="L40" s="7"/>
      <c r="M40" s="4"/>
      <c r="N40" s="5"/>
      <c r="O40" s="5"/>
      <c r="P40" s="4"/>
      <c r="Q40" s="4"/>
      <c r="R40" s="8" t="str">
        <f>IF(B40="","",VLOOKUP(H40,参加費!$A$2:$B$10,2,FALSE)+VLOOKUP(J40,参加費!$A$2:$B$10,2,FALSE)+VLOOKUP(N40,参加費!$A$2:$B$10,2,FALSE)+VLOOKUP(O40,参加費!$A$2:$B$10,2,FALSE))</f>
        <v/>
      </c>
      <c r="S40" s="4"/>
      <c r="T40" s="10"/>
      <c r="U40" s="23" t="b">
        <f>IF(ISERROR(VLOOKUP(G40,プルダウン用データ!H31:H36,1,FALSE)),TRUE,AND(NOT(ISERROR(SEARCH("*大学?",I40))),OR(NOT(ISERROR(SEARCH("*1",I40))),NOT(ISERROR(SEARCH("*2",I40))),NOT(ISERROR(SEARCH("*3",I40))),NOT(ISERROR(SEARCH("*4",I40))),NOT(ISERROR(SEARCH("*5",I40))),NOT(ISERROR(SEARCH("*6",I40))))))</f>
        <v>1</v>
      </c>
      <c r="V40" s="10"/>
      <c r="W40" s="10"/>
      <c r="X40" s="10"/>
      <c r="Y40" s="10"/>
      <c r="Z40" s="10"/>
    </row>
    <row r="41" spans="1:26">
      <c r="A41" s="25">
        <v>30</v>
      </c>
      <c r="B41" s="4"/>
      <c r="C41" s="4"/>
      <c r="D41" s="5"/>
      <c r="E41" s="4"/>
      <c r="F41" s="8" t="str">
        <f t="shared" si="0"/>
        <v/>
      </c>
      <c r="G41" s="5"/>
      <c r="H41" s="5"/>
      <c r="I41" s="4"/>
      <c r="J41" s="5"/>
      <c r="K41" s="4"/>
      <c r="L41" s="7"/>
      <c r="M41" s="4"/>
      <c r="N41" s="5"/>
      <c r="O41" s="5"/>
      <c r="P41" s="4"/>
      <c r="Q41" s="4"/>
      <c r="R41" s="8" t="str">
        <f>IF(B41="","",VLOOKUP(H41,参加費!$A$2:$B$10,2,FALSE)+VLOOKUP(J41,参加費!$A$2:$B$10,2,FALSE)+VLOOKUP(N41,参加費!$A$2:$B$10,2,FALSE)+VLOOKUP(O41,参加費!$A$2:$B$10,2,FALSE))</f>
        <v/>
      </c>
      <c r="S41" s="4"/>
      <c r="T41" s="10"/>
      <c r="U41" s="23" t="b">
        <f>IF(ISERROR(VLOOKUP(G41,プルダウン用データ!H32:H37,1,FALSE)),TRUE,AND(NOT(ISERROR(SEARCH("*大学?",I41))),OR(NOT(ISERROR(SEARCH("*1",I41))),NOT(ISERROR(SEARCH("*2",I41))),NOT(ISERROR(SEARCH("*3",I41))),NOT(ISERROR(SEARCH("*4",I41))),NOT(ISERROR(SEARCH("*5",I41))),NOT(ISERROR(SEARCH("*6",I41))))))</f>
        <v>1</v>
      </c>
      <c r="V41" s="10"/>
      <c r="W41" s="10"/>
      <c r="X41" s="10"/>
      <c r="Y41" s="10"/>
      <c r="Z41" s="10"/>
    </row>
    <row r="42" spans="1:26">
      <c r="A42" s="25">
        <v>31</v>
      </c>
      <c r="B42" s="4"/>
      <c r="C42" s="4"/>
      <c r="D42" s="5"/>
      <c r="E42" s="4"/>
      <c r="F42" s="8" t="str">
        <f t="shared" si="0"/>
        <v/>
      </c>
      <c r="G42" s="5"/>
      <c r="H42" s="5"/>
      <c r="I42" s="4"/>
      <c r="J42" s="5"/>
      <c r="K42" s="4"/>
      <c r="L42" s="7"/>
      <c r="M42" s="4"/>
      <c r="N42" s="5"/>
      <c r="O42" s="5"/>
      <c r="P42" s="4"/>
      <c r="Q42" s="4"/>
      <c r="R42" s="8" t="str">
        <f>IF(B42="","",VLOOKUP(H42,参加費!$A$2:$B$10,2,FALSE)+VLOOKUP(J42,参加費!$A$2:$B$10,2,FALSE)+VLOOKUP(N42,参加費!$A$2:$B$10,2,FALSE)+VLOOKUP(O42,参加費!$A$2:$B$10,2,FALSE))</f>
        <v/>
      </c>
      <c r="S42" s="4"/>
      <c r="T42" s="10"/>
      <c r="U42" s="23" t="b">
        <f>IF(ISERROR(VLOOKUP(G42,プルダウン用データ!H33:H38,1,FALSE)),TRUE,AND(NOT(ISERROR(SEARCH("*大学?",I42))),OR(NOT(ISERROR(SEARCH("*1",I42))),NOT(ISERROR(SEARCH("*2",I42))),NOT(ISERROR(SEARCH("*3",I42))),NOT(ISERROR(SEARCH("*4",I42))),NOT(ISERROR(SEARCH("*5",I42))),NOT(ISERROR(SEARCH("*6",I42))))))</f>
        <v>1</v>
      </c>
      <c r="V42" s="10"/>
      <c r="W42" s="10"/>
      <c r="X42" s="10"/>
      <c r="Y42" s="10"/>
      <c r="Z42" s="10"/>
    </row>
    <row r="43" spans="1:26">
      <c r="A43" s="25">
        <v>32</v>
      </c>
      <c r="B43" s="4"/>
      <c r="C43" s="4"/>
      <c r="D43" s="5"/>
      <c r="E43" s="4"/>
      <c r="F43" s="8" t="str">
        <f t="shared" si="0"/>
        <v/>
      </c>
      <c r="G43" s="5"/>
      <c r="H43" s="5"/>
      <c r="I43" s="4"/>
      <c r="J43" s="5"/>
      <c r="K43" s="4"/>
      <c r="L43" s="7"/>
      <c r="M43" s="4"/>
      <c r="N43" s="5"/>
      <c r="O43" s="5"/>
      <c r="P43" s="4"/>
      <c r="Q43" s="4"/>
      <c r="R43" s="8" t="str">
        <f>IF(B43="","",VLOOKUP(H43,参加費!$A$2:$B$10,2,FALSE)+VLOOKUP(J43,参加費!$A$2:$B$10,2,FALSE)+VLOOKUP(N43,参加費!$A$2:$B$10,2,FALSE)+VLOOKUP(O43,参加費!$A$2:$B$10,2,FALSE))</f>
        <v/>
      </c>
      <c r="S43" s="4"/>
      <c r="T43" s="10"/>
      <c r="U43" s="23" t="b">
        <f>IF(ISERROR(VLOOKUP(G43,プルダウン用データ!H34:H39,1,FALSE)),TRUE,AND(NOT(ISERROR(SEARCH("*大学?",I43))),OR(NOT(ISERROR(SEARCH("*1",I43))),NOT(ISERROR(SEARCH("*2",I43))),NOT(ISERROR(SEARCH("*3",I43))),NOT(ISERROR(SEARCH("*4",I43))),NOT(ISERROR(SEARCH("*5",I43))),NOT(ISERROR(SEARCH("*6",I43))))))</f>
        <v>1</v>
      </c>
      <c r="V43" s="10"/>
      <c r="W43" s="10"/>
      <c r="X43" s="10"/>
      <c r="Y43" s="10"/>
      <c r="Z43" s="10"/>
    </row>
    <row r="44" spans="1:26">
      <c r="A44" s="25">
        <v>33</v>
      </c>
      <c r="B44" s="4"/>
      <c r="C44" s="4"/>
      <c r="D44" s="5"/>
      <c r="E44" s="4"/>
      <c r="F44" s="8" t="str">
        <f t="shared" si="0"/>
        <v/>
      </c>
      <c r="G44" s="5"/>
      <c r="H44" s="5"/>
      <c r="I44" s="4"/>
      <c r="J44" s="5"/>
      <c r="K44" s="4"/>
      <c r="L44" s="7"/>
      <c r="M44" s="4"/>
      <c r="N44" s="5"/>
      <c r="O44" s="5"/>
      <c r="P44" s="4"/>
      <c r="Q44" s="4"/>
      <c r="R44" s="8" t="str">
        <f>IF(B44="","",VLOOKUP(H44,参加費!$A$2:$B$10,2,FALSE)+VLOOKUP(J44,参加費!$A$2:$B$10,2,FALSE)+VLOOKUP(N44,参加費!$A$2:$B$10,2,FALSE)+VLOOKUP(O44,参加費!$A$2:$B$10,2,FALSE))</f>
        <v/>
      </c>
      <c r="S44" s="4"/>
      <c r="T44" s="10"/>
      <c r="U44" s="23" t="b">
        <f>IF(ISERROR(VLOOKUP(G44,プルダウン用データ!H35:H40,1,FALSE)),TRUE,AND(NOT(ISERROR(SEARCH("*大学?",I44))),OR(NOT(ISERROR(SEARCH("*1",I44))),NOT(ISERROR(SEARCH("*2",I44))),NOT(ISERROR(SEARCH("*3",I44))),NOT(ISERROR(SEARCH("*4",I44))),NOT(ISERROR(SEARCH("*5",I44))),NOT(ISERROR(SEARCH("*6",I44))))))</f>
        <v>1</v>
      </c>
      <c r="V44" s="10"/>
      <c r="W44" s="10"/>
      <c r="X44" s="10"/>
      <c r="Y44" s="10"/>
      <c r="Z44" s="10"/>
    </row>
    <row r="45" spans="1:26">
      <c r="A45" s="25">
        <v>34</v>
      </c>
      <c r="B45" s="4"/>
      <c r="C45" s="4"/>
      <c r="D45" s="5"/>
      <c r="E45" s="4"/>
      <c r="F45" s="8" t="str">
        <f t="shared" si="0"/>
        <v/>
      </c>
      <c r="G45" s="5"/>
      <c r="H45" s="5"/>
      <c r="I45" s="4"/>
      <c r="J45" s="5"/>
      <c r="K45" s="4"/>
      <c r="L45" s="7"/>
      <c r="M45" s="4"/>
      <c r="N45" s="5"/>
      <c r="O45" s="5"/>
      <c r="P45" s="4"/>
      <c r="Q45" s="4"/>
      <c r="R45" s="8" t="str">
        <f>IF(B45="","",VLOOKUP(H45,参加費!$A$2:$B$10,2,FALSE)+VLOOKUP(J45,参加費!$A$2:$B$10,2,FALSE)+VLOOKUP(N45,参加費!$A$2:$B$10,2,FALSE)+VLOOKUP(O45,参加費!$A$2:$B$10,2,FALSE))</f>
        <v/>
      </c>
      <c r="S45" s="4"/>
      <c r="T45" s="10"/>
      <c r="U45" s="23" t="b">
        <f>IF(ISERROR(VLOOKUP(G45,プルダウン用データ!H36:H41,1,FALSE)),TRUE,AND(NOT(ISERROR(SEARCH("*大学?",I45))),OR(NOT(ISERROR(SEARCH("*1",I45))),NOT(ISERROR(SEARCH("*2",I45))),NOT(ISERROR(SEARCH("*3",I45))),NOT(ISERROR(SEARCH("*4",I45))),NOT(ISERROR(SEARCH("*5",I45))),NOT(ISERROR(SEARCH("*6",I45))))))</f>
        <v>1</v>
      </c>
      <c r="V45" s="10"/>
      <c r="W45" s="10"/>
      <c r="X45" s="10"/>
      <c r="Y45" s="10"/>
      <c r="Z45" s="10"/>
    </row>
    <row r="46" spans="1:26">
      <c r="A46" s="25">
        <v>35</v>
      </c>
      <c r="B46" s="4"/>
      <c r="C46" s="4"/>
      <c r="D46" s="5"/>
      <c r="E46" s="4"/>
      <c r="F46" s="8" t="str">
        <f t="shared" si="0"/>
        <v/>
      </c>
      <c r="G46" s="5"/>
      <c r="H46" s="5"/>
      <c r="I46" s="4"/>
      <c r="J46" s="5"/>
      <c r="K46" s="4"/>
      <c r="L46" s="7"/>
      <c r="M46" s="4"/>
      <c r="N46" s="5"/>
      <c r="O46" s="5"/>
      <c r="P46" s="4"/>
      <c r="Q46" s="4"/>
      <c r="R46" s="8" t="str">
        <f>IF(B46="","",VLOOKUP(H46,参加費!$A$2:$B$10,2,FALSE)+VLOOKUP(J46,参加費!$A$2:$B$10,2,FALSE)+VLOOKUP(N46,参加費!$A$2:$B$10,2,FALSE)+VLOOKUP(O46,参加費!$A$2:$B$10,2,FALSE))</f>
        <v/>
      </c>
      <c r="S46" s="4"/>
      <c r="T46" s="10"/>
      <c r="U46" s="23" t="b">
        <f>IF(ISERROR(VLOOKUP(G46,プルダウン用データ!H37:H42,1,FALSE)),TRUE,AND(NOT(ISERROR(SEARCH("*大学?",I46))),OR(NOT(ISERROR(SEARCH("*1",I46))),NOT(ISERROR(SEARCH("*2",I46))),NOT(ISERROR(SEARCH("*3",I46))),NOT(ISERROR(SEARCH("*4",I46))),NOT(ISERROR(SEARCH("*5",I46))),NOT(ISERROR(SEARCH("*6",I46))))))</f>
        <v>1</v>
      </c>
      <c r="V46" s="10"/>
      <c r="W46" s="10"/>
      <c r="X46" s="10"/>
      <c r="Y46" s="10"/>
      <c r="Z46" s="10"/>
    </row>
    <row r="47" spans="1:26">
      <c r="A47" s="25">
        <v>36</v>
      </c>
      <c r="B47" s="4"/>
      <c r="C47" s="4"/>
      <c r="D47" s="5"/>
      <c r="E47" s="4"/>
      <c r="F47" s="8" t="str">
        <f t="shared" si="0"/>
        <v/>
      </c>
      <c r="G47" s="5"/>
      <c r="H47" s="5"/>
      <c r="I47" s="4"/>
      <c r="J47" s="5"/>
      <c r="K47" s="4"/>
      <c r="L47" s="7"/>
      <c r="M47" s="4"/>
      <c r="N47" s="5"/>
      <c r="O47" s="5"/>
      <c r="P47" s="4"/>
      <c r="Q47" s="4"/>
      <c r="R47" s="8" t="str">
        <f>IF(B47="","",VLOOKUP(H47,参加費!$A$2:$B$10,2,FALSE)+VLOOKUP(J47,参加費!$A$2:$B$10,2,FALSE)+VLOOKUP(N47,参加費!$A$2:$B$10,2,FALSE)+VLOOKUP(O47,参加費!$A$2:$B$10,2,FALSE))</f>
        <v/>
      </c>
      <c r="S47" s="4"/>
      <c r="T47" s="10"/>
      <c r="U47" s="23" t="b">
        <f>IF(ISERROR(VLOOKUP(G47,プルダウン用データ!H38:H43,1,FALSE)),TRUE,AND(NOT(ISERROR(SEARCH("*大学?",I47))),OR(NOT(ISERROR(SEARCH("*1",I47))),NOT(ISERROR(SEARCH("*2",I47))),NOT(ISERROR(SEARCH("*3",I47))),NOT(ISERROR(SEARCH("*4",I47))),NOT(ISERROR(SEARCH("*5",I47))),NOT(ISERROR(SEARCH("*6",I47))))))</f>
        <v>1</v>
      </c>
      <c r="V47" s="10"/>
      <c r="W47" s="10"/>
      <c r="X47" s="10"/>
      <c r="Y47" s="10"/>
      <c r="Z47" s="10"/>
    </row>
    <row r="48" spans="1:26">
      <c r="A48" s="25">
        <v>37</v>
      </c>
      <c r="B48" s="4"/>
      <c r="C48" s="4"/>
      <c r="D48" s="5"/>
      <c r="E48" s="4"/>
      <c r="F48" s="8" t="str">
        <f t="shared" si="0"/>
        <v/>
      </c>
      <c r="G48" s="5"/>
      <c r="H48" s="5"/>
      <c r="I48" s="4"/>
      <c r="J48" s="5"/>
      <c r="K48" s="4"/>
      <c r="L48" s="7"/>
      <c r="M48" s="4"/>
      <c r="N48" s="5"/>
      <c r="O48" s="5"/>
      <c r="P48" s="4"/>
      <c r="Q48" s="4"/>
      <c r="R48" s="8" t="str">
        <f>IF(B48="","",VLOOKUP(H48,参加費!$A$2:$B$10,2,FALSE)+VLOOKUP(J48,参加費!$A$2:$B$10,2,FALSE)+VLOOKUP(N48,参加費!$A$2:$B$10,2,FALSE)+VLOOKUP(O48,参加費!$A$2:$B$10,2,FALSE))</f>
        <v/>
      </c>
      <c r="S48" s="4"/>
      <c r="T48" s="10"/>
      <c r="U48" s="23" t="b">
        <f>IF(ISERROR(VLOOKUP(G48,プルダウン用データ!H39:H44,1,FALSE)),TRUE,AND(NOT(ISERROR(SEARCH("*大学?",I48))),OR(NOT(ISERROR(SEARCH("*1",I48))),NOT(ISERROR(SEARCH("*2",I48))),NOT(ISERROR(SEARCH("*3",I48))),NOT(ISERROR(SEARCH("*4",I48))),NOT(ISERROR(SEARCH("*5",I48))),NOT(ISERROR(SEARCH("*6",I48))))))</f>
        <v>1</v>
      </c>
      <c r="V48" s="10"/>
      <c r="W48" s="10"/>
      <c r="X48" s="10"/>
      <c r="Y48" s="10"/>
      <c r="Z48" s="10"/>
    </row>
    <row r="49" spans="1:26">
      <c r="A49" s="25">
        <v>38</v>
      </c>
      <c r="B49" s="4"/>
      <c r="C49" s="4"/>
      <c r="D49" s="5"/>
      <c r="E49" s="4"/>
      <c r="F49" s="8" t="str">
        <f t="shared" si="0"/>
        <v/>
      </c>
      <c r="G49" s="5"/>
      <c r="H49" s="5"/>
      <c r="I49" s="4"/>
      <c r="J49" s="5"/>
      <c r="K49" s="4"/>
      <c r="L49" s="7"/>
      <c r="M49" s="4"/>
      <c r="N49" s="5"/>
      <c r="O49" s="5"/>
      <c r="P49" s="4"/>
      <c r="Q49" s="4"/>
      <c r="R49" s="8" t="str">
        <f>IF(B49="","",VLOOKUP(H49,参加費!$A$2:$B$10,2,FALSE)+VLOOKUP(J49,参加費!$A$2:$B$10,2,FALSE)+VLOOKUP(N49,参加費!$A$2:$B$10,2,FALSE)+VLOOKUP(O49,参加費!$A$2:$B$10,2,FALSE))</f>
        <v/>
      </c>
      <c r="S49" s="4"/>
      <c r="T49" s="10"/>
      <c r="U49" s="23" t="b">
        <f>IF(ISERROR(VLOOKUP(G49,プルダウン用データ!H40:H45,1,FALSE)),TRUE,AND(NOT(ISERROR(SEARCH("*大学?",I49))),OR(NOT(ISERROR(SEARCH("*1",I49))),NOT(ISERROR(SEARCH("*2",I49))),NOT(ISERROR(SEARCH("*3",I49))),NOT(ISERROR(SEARCH("*4",I49))),NOT(ISERROR(SEARCH("*5",I49))),NOT(ISERROR(SEARCH("*6",I49))))))</f>
        <v>1</v>
      </c>
      <c r="V49" s="10"/>
      <c r="W49" s="10"/>
      <c r="X49" s="10"/>
      <c r="Y49" s="10"/>
      <c r="Z49" s="10"/>
    </row>
    <row r="50" spans="1:26">
      <c r="A50" s="25">
        <v>39</v>
      </c>
      <c r="B50" s="4"/>
      <c r="C50" s="4"/>
      <c r="D50" s="5"/>
      <c r="E50" s="4"/>
      <c r="F50" s="8" t="str">
        <f t="shared" si="0"/>
        <v/>
      </c>
      <c r="G50" s="5"/>
      <c r="H50" s="5"/>
      <c r="I50" s="4"/>
      <c r="J50" s="5"/>
      <c r="K50" s="4"/>
      <c r="L50" s="7"/>
      <c r="M50" s="4"/>
      <c r="N50" s="5"/>
      <c r="O50" s="5"/>
      <c r="P50" s="4"/>
      <c r="Q50" s="4"/>
      <c r="R50" s="8" t="str">
        <f>IF(B50="","",VLOOKUP(H50,参加費!$A$2:$B$10,2,FALSE)+VLOOKUP(J50,参加費!$A$2:$B$10,2,FALSE)+VLOOKUP(N50,参加費!$A$2:$B$10,2,FALSE)+VLOOKUP(O50,参加費!$A$2:$B$10,2,FALSE))</f>
        <v/>
      </c>
      <c r="S50" s="4"/>
      <c r="T50" s="10"/>
      <c r="U50" s="23" t="b">
        <f>IF(ISERROR(VLOOKUP(G50,プルダウン用データ!H41:H46,1,FALSE)),TRUE,AND(NOT(ISERROR(SEARCH("*大学?",I50))),OR(NOT(ISERROR(SEARCH("*1",I50))),NOT(ISERROR(SEARCH("*2",I50))),NOT(ISERROR(SEARCH("*3",I50))),NOT(ISERROR(SEARCH("*4",I50))),NOT(ISERROR(SEARCH("*5",I50))),NOT(ISERROR(SEARCH("*6",I50))))))</f>
        <v>1</v>
      </c>
      <c r="V50" s="10"/>
      <c r="W50" s="10"/>
      <c r="X50" s="10"/>
      <c r="Y50" s="10"/>
      <c r="Z50" s="10"/>
    </row>
    <row r="51" spans="1:26">
      <c r="A51" s="25">
        <v>40</v>
      </c>
      <c r="B51" s="4"/>
      <c r="C51" s="4"/>
      <c r="D51" s="5"/>
      <c r="E51" s="4"/>
      <c r="F51" s="8" t="str">
        <f t="shared" si="0"/>
        <v/>
      </c>
      <c r="G51" s="5"/>
      <c r="H51" s="5"/>
      <c r="I51" s="4"/>
      <c r="J51" s="5"/>
      <c r="K51" s="4"/>
      <c r="L51" s="7"/>
      <c r="M51" s="4"/>
      <c r="N51" s="5"/>
      <c r="O51" s="5"/>
      <c r="P51" s="4"/>
      <c r="Q51" s="4"/>
      <c r="R51" s="8" t="str">
        <f>IF(B51="","",VLOOKUP(H51,参加費!$A$2:$B$10,2,FALSE)+VLOOKUP(J51,参加費!$A$2:$B$10,2,FALSE)+VLOOKUP(N51,参加費!$A$2:$B$10,2,FALSE)+VLOOKUP(O51,参加費!$A$2:$B$10,2,FALSE))</f>
        <v/>
      </c>
      <c r="S51" s="4"/>
      <c r="T51" s="10"/>
      <c r="U51" s="23" t="b">
        <f>IF(ISERROR(VLOOKUP(G51,プルダウン用データ!H42:H47,1,FALSE)),TRUE,AND(NOT(ISERROR(SEARCH("*大学?",I51))),OR(NOT(ISERROR(SEARCH("*1",I51))),NOT(ISERROR(SEARCH("*2",I51))),NOT(ISERROR(SEARCH("*3",I51))),NOT(ISERROR(SEARCH("*4",I51))),NOT(ISERROR(SEARCH("*5",I51))),NOT(ISERROR(SEARCH("*6",I51))))))</f>
        <v>1</v>
      </c>
      <c r="V51" s="10"/>
      <c r="W51" s="10"/>
      <c r="X51" s="10"/>
      <c r="Y51" s="10"/>
      <c r="Z51" s="10"/>
    </row>
    <row r="52" spans="1:26">
      <c r="A52" s="25">
        <v>41</v>
      </c>
      <c r="B52" s="4"/>
      <c r="C52" s="4"/>
      <c r="D52" s="5"/>
      <c r="E52" s="4"/>
      <c r="F52" s="8" t="str">
        <f t="shared" si="0"/>
        <v/>
      </c>
      <c r="G52" s="5"/>
      <c r="H52" s="5"/>
      <c r="I52" s="4"/>
      <c r="J52" s="5"/>
      <c r="K52" s="4"/>
      <c r="L52" s="7"/>
      <c r="M52" s="4"/>
      <c r="N52" s="5"/>
      <c r="O52" s="5"/>
      <c r="P52" s="4"/>
      <c r="Q52" s="4"/>
      <c r="R52" s="8" t="str">
        <f>IF(B52="","",VLOOKUP(H52,参加費!$A$2:$B$10,2,FALSE)+VLOOKUP(J52,参加費!$A$2:$B$10,2,FALSE)+VLOOKUP(N52,参加費!$A$2:$B$10,2,FALSE)+VLOOKUP(O52,参加費!$A$2:$B$10,2,FALSE))</f>
        <v/>
      </c>
      <c r="S52" s="4"/>
      <c r="T52" s="10"/>
      <c r="U52" s="23" t="b">
        <f>IF(ISERROR(VLOOKUP(G52,プルダウン用データ!H43:H48,1,FALSE)),TRUE,AND(NOT(ISERROR(SEARCH("*大学?",I52))),OR(NOT(ISERROR(SEARCH("*1",I52))),NOT(ISERROR(SEARCH("*2",I52))),NOT(ISERROR(SEARCH("*3",I52))),NOT(ISERROR(SEARCH("*4",I52))),NOT(ISERROR(SEARCH("*5",I52))),NOT(ISERROR(SEARCH("*6",I52))))))</f>
        <v>1</v>
      </c>
      <c r="V52" s="10"/>
      <c r="W52" s="10"/>
      <c r="X52" s="10"/>
      <c r="Y52" s="10"/>
      <c r="Z52" s="10"/>
    </row>
    <row r="53" spans="1:26">
      <c r="A53" s="25">
        <v>42</v>
      </c>
      <c r="B53" s="4"/>
      <c r="C53" s="4"/>
      <c r="D53" s="5"/>
      <c r="E53" s="4"/>
      <c r="F53" s="8" t="str">
        <f t="shared" si="0"/>
        <v/>
      </c>
      <c r="G53" s="5"/>
      <c r="H53" s="5"/>
      <c r="I53" s="4"/>
      <c r="J53" s="5"/>
      <c r="K53" s="4"/>
      <c r="L53" s="7"/>
      <c r="M53" s="4"/>
      <c r="N53" s="5"/>
      <c r="O53" s="5"/>
      <c r="P53" s="4"/>
      <c r="Q53" s="4"/>
      <c r="R53" s="8" t="str">
        <f>IF(B53="","",VLOOKUP(H53,参加費!$A$2:$B$10,2,FALSE)+VLOOKUP(J53,参加費!$A$2:$B$10,2,FALSE)+VLOOKUP(N53,参加費!$A$2:$B$10,2,FALSE)+VLOOKUP(O53,参加費!$A$2:$B$10,2,FALSE))</f>
        <v/>
      </c>
      <c r="S53" s="4"/>
      <c r="T53" s="10"/>
      <c r="U53" s="23" t="b">
        <f>IF(ISERROR(VLOOKUP(G53,プルダウン用データ!H44:H49,1,FALSE)),TRUE,AND(NOT(ISERROR(SEARCH("*大学?",I53))),OR(NOT(ISERROR(SEARCH("*1",I53))),NOT(ISERROR(SEARCH("*2",I53))),NOT(ISERROR(SEARCH("*3",I53))),NOT(ISERROR(SEARCH("*4",I53))),NOT(ISERROR(SEARCH("*5",I53))),NOT(ISERROR(SEARCH("*6",I53))))))</f>
        <v>1</v>
      </c>
      <c r="V53" s="10"/>
      <c r="W53" s="10"/>
      <c r="X53" s="10"/>
      <c r="Y53" s="10"/>
      <c r="Z53" s="10"/>
    </row>
    <row r="54" spans="1:26">
      <c r="A54" s="25">
        <v>43</v>
      </c>
      <c r="B54" s="4"/>
      <c r="C54" s="4"/>
      <c r="D54" s="5"/>
      <c r="E54" s="4"/>
      <c r="F54" s="8" t="str">
        <f t="shared" si="0"/>
        <v/>
      </c>
      <c r="G54" s="5"/>
      <c r="H54" s="5"/>
      <c r="I54" s="4"/>
      <c r="J54" s="5"/>
      <c r="K54" s="4"/>
      <c r="L54" s="7"/>
      <c r="M54" s="4"/>
      <c r="N54" s="5"/>
      <c r="O54" s="5"/>
      <c r="P54" s="4"/>
      <c r="Q54" s="4"/>
      <c r="R54" s="8" t="str">
        <f>IF(B54="","",VLOOKUP(H54,参加費!$A$2:$B$10,2,FALSE)+VLOOKUP(J54,参加費!$A$2:$B$10,2,FALSE)+VLOOKUP(N54,参加費!$A$2:$B$10,2,FALSE)+VLOOKUP(O54,参加費!$A$2:$B$10,2,FALSE))</f>
        <v/>
      </c>
      <c r="S54" s="4"/>
      <c r="T54" s="10"/>
      <c r="U54" s="23" t="b">
        <f>IF(ISERROR(VLOOKUP(G54,プルダウン用データ!H45:H50,1,FALSE)),TRUE,AND(NOT(ISERROR(SEARCH("*大学?",I54))),OR(NOT(ISERROR(SEARCH("*1",I54))),NOT(ISERROR(SEARCH("*2",I54))),NOT(ISERROR(SEARCH("*3",I54))),NOT(ISERROR(SEARCH("*4",I54))),NOT(ISERROR(SEARCH("*5",I54))),NOT(ISERROR(SEARCH("*6",I54))))))</f>
        <v>1</v>
      </c>
      <c r="V54" s="10"/>
      <c r="W54" s="10"/>
      <c r="X54" s="10"/>
      <c r="Y54" s="10"/>
      <c r="Z54" s="10"/>
    </row>
    <row r="55" spans="1:26">
      <c r="A55" s="25">
        <v>44</v>
      </c>
      <c r="B55" s="4"/>
      <c r="C55" s="4"/>
      <c r="D55" s="5"/>
      <c r="E55" s="4"/>
      <c r="F55" s="8" t="str">
        <f t="shared" si="0"/>
        <v/>
      </c>
      <c r="G55" s="5"/>
      <c r="H55" s="5"/>
      <c r="I55" s="4"/>
      <c r="J55" s="5"/>
      <c r="K55" s="4"/>
      <c r="L55" s="7"/>
      <c r="M55" s="4"/>
      <c r="N55" s="5"/>
      <c r="O55" s="5"/>
      <c r="P55" s="4"/>
      <c r="Q55" s="4"/>
      <c r="R55" s="8" t="str">
        <f>IF(B55="","",VLOOKUP(H55,参加費!$A$2:$B$10,2,FALSE)+VLOOKUP(J55,参加費!$A$2:$B$10,2,FALSE)+VLOOKUP(N55,参加費!$A$2:$B$10,2,FALSE)+VLOOKUP(O55,参加費!$A$2:$B$10,2,FALSE))</f>
        <v/>
      </c>
      <c r="S55" s="4"/>
      <c r="T55" s="10"/>
      <c r="U55" s="23" t="b">
        <f>IF(ISERROR(VLOOKUP(G55,プルダウン用データ!H46:H51,1,FALSE)),TRUE,AND(NOT(ISERROR(SEARCH("*大学?",I55))),OR(NOT(ISERROR(SEARCH("*1",I55))),NOT(ISERROR(SEARCH("*2",I55))),NOT(ISERROR(SEARCH("*3",I55))),NOT(ISERROR(SEARCH("*4",I55))),NOT(ISERROR(SEARCH("*5",I55))),NOT(ISERROR(SEARCH("*6",I55))))))</f>
        <v>1</v>
      </c>
      <c r="V55" s="10"/>
      <c r="W55" s="10"/>
      <c r="X55" s="10"/>
      <c r="Y55" s="10"/>
      <c r="Z55" s="10"/>
    </row>
    <row r="56" spans="1:26">
      <c r="A56" s="25">
        <v>45</v>
      </c>
      <c r="B56" s="4"/>
      <c r="C56" s="4"/>
      <c r="D56" s="5"/>
      <c r="E56" s="4"/>
      <c r="F56" s="8" t="str">
        <f t="shared" si="0"/>
        <v/>
      </c>
      <c r="G56" s="5"/>
      <c r="H56" s="5"/>
      <c r="I56" s="4"/>
      <c r="J56" s="5"/>
      <c r="K56" s="4"/>
      <c r="L56" s="7"/>
      <c r="M56" s="4"/>
      <c r="N56" s="5"/>
      <c r="O56" s="5"/>
      <c r="P56" s="4"/>
      <c r="Q56" s="4"/>
      <c r="R56" s="8" t="str">
        <f>IF(B56="","",VLOOKUP(H56,参加費!$A$2:$B$10,2,FALSE)+VLOOKUP(J56,参加費!$A$2:$B$10,2,FALSE)+VLOOKUP(N56,参加費!$A$2:$B$10,2,FALSE)+VLOOKUP(O56,参加費!$A$2:$B$10,2,FALSE))</f>
        <v/>
      </c>
      <c r="S56" s="4"/>
      <c r="T56" s="10"/>
      <c r="U56" s="23" t="b">
        <f>IF(ISERROR(VLOOKUP(G56,プルダウン用データ!H47:H52,1,FALSE)),TRUE,AND(NOT(ISERROR(SEARCH("*大学?",I56))),OR(NOT(ISERROR(SEARCH("*1",I56))),NOT(ISERROR(SEARCH("*2",I56))),NOT(ISERROR(SEARCH("*3",I56))),NOT(ISERROR(SEARCH("*4",I56))),NOT(ISERROR(SEARCH("*5",I56))),NOT(ISERROR(SEARCH("*6",I56))))))</f>
        <v>1</v>
      </c>
      <c r="V56" s="10"/>
      <c r="W56" s="10"/>
      <c r="X56" s="10"/>
      <c r="Y56" s="10"/>
      <c r="Z56" s="10"/>
    </row>
    <row r="57" spans="1:26">
      <c r="A57" s="25">
        <v>46</v>
      </c>
      <c r="B57" s="4"/>
      <c r="C57" s="4"/>
      <c r="D57" s="5"/>
      <c r="E57" s="4"/>
      <c r="F57" s="8" t="str">
        <f t="shared" si="0"/>
        <v/>
      </c>
      <c r="G57" s="5"/>
      <c r="H57" s="5"/>
      <c r="I57" s="4"/>
      <c r="J57" s="5"/>
      <c r="K57" s="4"/>
      <c r="L57" s="7"/>
      <c r="M57" s="4"/>
      <c r="N57" s="5"/>
      <c r="O57" s="5"/>
      <c r="P57" s="4"/>
      <c r="Q57" s="4"/>
      <c r="R57" s="8" t="str">
        <f>IF(B57="","",VLOOKUP(H57,参加費!$A$2:$B$10,2,FALSE)+VLOOKUP(J57,参加費!$A$2:$B$10,2,FALSE)+VLOOKUP(N57,参加費!$A$2:$B$10,2,FALSE)+VLOOKUP(O57,参加費!$A$2:$B$10,2,FALSE))</f>
        <v/>
      </c>
      <c r="S57" s="4"/>
      <c r="T57" s="10"/>
      <c r="U57" s="23" t="b">
        <f>IF(ISERROR(VLOOKUP(G57,プルダウン用データ!H48:H53,1,FALSE)),TRUE,AND(NOT(ISERROR(SEARCH("*大学?",I57))),OR(NOT(ISERROR(SEARCH("*1",I57))),NOT(ISERROR(SEARCH("*2",I57))),NOT(ISERROR(SEARCH("*3",I57))),NOT(ISERROR(SEARCH("*4",I57))),NOT(ISERROR(SEARCH("*5",I57))),NOT(ISERROR(SEARCH("*6",I57))))))</f>
        <v>1</v>
      </c>
      <c r="V57" s="10"/>
      <c r="W57" s="10"/>
      <c r="X57" s="10"/>
      <c r="Y57" s="10"/>
      <c r="Z57" s="10"/>
    </row>
    <row r="58" spans="1:26">
      <c r="A58" s="25">
        <v>47</v>
      </c>
      <c r="B58" s="4"/>
      <c r="C58" s="4"/>
      <c r="D58" s="5"/>
      <c r="E58" s="4"/>
      <c r="F58" s="8" t="str">
        <f t="shared" si="0"/>
        <v/>
      </c>
      <c r="G58" s="5"/>
      <c r="H58" s="5"/>
      <c r="I58" s="4"/>
      <c r="J58" s="5"/>
      <c r="K58" s="4"/>
      <c r="L58" s="7"/>
      <c r="M58" s="4"/>
      <c r="N58" s="5"/>
      <c r="O58" s="5"/>
      <c r="P58" s="4"/>
      <c r="Q58" s="4"/>
      <c r="R58" s="8" t="str">
        <f>IF(B58="","",VLOOKUP(H58,参加費!$A$2:$B$10,2,FALSE)+VLOOKUP(J58,参加費!$A$2:$B$10,2,FALSE)+VLOOKUP(N58,参加費!$A$2:$B$10,2,FALSE)+VLOOKUP(O58,参加費!$A$2:$B$10,2,FALSE))</f>
        <v/>
      </c>
      <c r="S58" s="4"/>
      <c r="T58" s="10"/>
      <c r="U58" s="23" t="b">
        <f>IF(ISERROR(VLOOKUP(G58,プルダウン用データ!H49:H54,1,FALSE)),TRUE,AND(NOT(ISERROR(SEARCH("*大学?",I58))),OR(NOT(ISERROR(SEARCH("*1",I58))),NOT(ISERROR(SEARCH("*2",I58))),NOT(ISERROR(SEARCH("*3",I58))),NOT(ISERROR(SEARCH("*4",I58))),NOT(ISERROR(SEARCH("*5",I58))),NOT(ISERROR(SEARCH("*6",I58))))))</f>
        <v>1</v>
      </c>
      <c r="V58" s="10"/>
      <c r="W58" s="10"/>
      <c r="X58" s="10"/>
      <c r="Y58" s="10"/>
      <c r="Z58" s="10"/>
    </row>
    <row r="59" spans="1:26">
      <c r="A59" s="25">
        <v>48</v>
      </c>
      <c r="B59" s="4"/>
      <c r="C59" s="4"/>
      <c r="D59" s="5"/>
      <c r="E59" s="4"/>
      <c r="F59" s="8" t="str">
        <f t="shared" si="0"/>
        <v/>
      </c>
      <c r="G59" s="5"/>
      <c r="H59" s="5"/>
      <c r="I59" s="4"/>
      <c r="J59" s="5"/>
      <c r="K59" s="4"/>
      <c r="L59" s="7"/>
      <c r="M59" s="4"/>
      <c r="N59" s="5"/>
      <c r="O59" s="5"/>
      <c r="P59" s="4"/>
      <c r="Q59" s="4"/>
      <c r="R59" s="8" t="str">
        <f>IF(B59="","",VLOOKUP(H59,参加費!$A$2:$B$10,2,FALSE)+VLOOKUP(J59,参加費!$A$2:$B$10,2,FALSE)+VLOOKUP(N59,参加費!$A$2:$B$10,2,FALSE)+VLOOKUP(O59,参加費!$A$2:$B$10,2,FALSE))</f>
        <v/>
      </c>
      <c r="S59" s="4"/>
      <c r="T59" s="10"/>
      <c r="U59" s="23" t="b">
        <f>IF(ISERROR(VLOOKUP(G59,プルダウン用データ!H50:H55,1,FALSE)),TRUE,AND(NOT(ISERROR(SEARCH("*大学?",I59))),OR(NOT(ISERROR(SEARCH("*1",I59))),NOT(ISERROR(SEARCH("*2",I59))),NOT(ISERROR(SEARCH("*3",I59))),NOT(ISERROR(SEARCH("*4",I59))),NOT(ISERROR(SEARCH("*5",I59))),NOT(ISERROR(SEARCH("*6",I59))))))</f>
        <v>1</v>
      </c>
      <c r="V59" s="10"/>
      <c r="W59" s="10"/>
      <c r="X59" s="10"/>
      <c r="Y59" s="10"/>
      <c r="Z59" s="10"/>
    </row>
    <row r="60" spans="1:26">
      <c r="A60" s="25">
        <v>49</v>
      </c>
      <c r="B60" s="4"/>
      <c r="C60" s="4"/>
      <c r="D60" s="5"/>
      <c r="E60" s="4"/>
      <c r="F60" s="8" t="str">
        <f t="shared" si="0"/>
        <v/>
      </c>
      <c r="G60" s="5"/>
      <c r="H60" s="5"/>
      <c r="I60" s="4"/>
      <c r="J60" s="5"/>
      <c r="K60" s="4"/>
      <c r="L60" s="7"/>
      <c r="M60" s="4"/>
      <c r="N60" s="5"/>
      <c r="O60" s="5"/>
      <c r="P60" s="4"/>
      <c r="Q60" s="4"/>
      <c r="R60" s="8" t="str">
        <f>IF(B60="","",VLOOKUP(H60,参加費!$A$2:$B$10,2,FALSE)+VLOOKUP(J60,参加費!$A$2:$B$10,2,FALSE)+VLOOKUP(N60,参加費!$A$2:$B$10,2,FALSE)+VLOOKUP(O60,参加費!$A$2:$B$10,2,FALSE))</f>
        <v/>
      </c>
      <c r="S60" s="4"/>
      <c r="T60" s="10"/>
      <c r="U60" s="23" t="b">
        <f>IF(ISERROR(VLOOKUP(G60,プルダウン用データ!H51:H56,1,FALSE)),TRUE,AND(NOT(ISERROR(SEARCH("*大学?",I60))),OR(NOT(ISERROR(SEARCH("*1",I60))),NOT(ISERROR(SEARCH("*2",I60))),NOT(ISERROR(SEARCH("*3",I60))),NOT(ISERROR(SEARCH("*4",I60))),NOT(ISERROR(SEARCH("*5",I60))),NOT(ISERROR(SEARCH("*6",I60))))))</f>
        <v>1</v>
      </c>
      <c r="V60" s="10"/>
      <c r="W60" s="10"/>
      <c r="X60" s="10"/>
      <c r="Y60" s="10"/>
      <c r="Z60" s="10"/>
    </row>
    <row r="61" spans="1:26">
      <c r="A61" s="25">
        <v>50</v>
      </c>
      <c r="B61" s="4"/>
      <c r="C61" s="4"/>
      <c r="D61" s="5"/>
      <c r="E61" s="4"/>
      <c r="F61" s="8" t="str">
        <f t="shared" si="0"/>
        <v/>
      </c>
      <c r="G61" s="5"/>
      <c r="H61" s="5"/>
      <c r="I61" s="4"/>
      <c r="J61" s="5"/>
      <c r="K61" s="4"/>
      <c r="L61" s="7"/>
      <c r="M61" s="4"/>
      <c r="N61" s="5"/>
      <c r="O61" s="5"/>
      <c r="P61" s="4"/>
      <c r="Q61" s="4"/>
      <c r="R61" s="8" t="str">
        <f>IF(B61="","",VLOOKUP(H61,参加費!$A$2:$B$10,2,FALSE)+VLOOKUP(J61,参加費!$A$2:$B$10,2,FALSE)+VLOOKUP(N61,参加費!$A$2:$B$10,2,FALSE)+VLOOKUP(O61,参加費!$A$2:$B$10,2,FALSE))</f>
        <v/>
      </c>
      <c r="S61" s="4"/>
      <c r="T61" s="10"/>
      <c r="U61" s="23" t="b">
        <f>IF(ISERROR(VLOOKUP(G61,プルダウン用データ!H52:H57,1,FALSE)),TRUE,AND(NOT(ISERROR(SEARCH("*大学?",I61))),OR(NOT(ISERROR(SEARCH("*1",I61))),NOT(ISERROR(SEARCH("*2",I61))),NOT(ISERROR(SEARCH("*3",I61))),NOT(ISERROR(SEARCH("*4",I61))),NOT(ISERROR(SEARCH("*5",I61))),NOT(ISERROR(SEARCH("*6",I61))))))</f>
        <v>1</v>
      </c>
      <c r="V61" s="10"/>
      <c r="W61" s="10"/>
      <c r="X61" s="10"/>
      <c r="Y61" s="10"/>
      <c r="Z61" s="10"/>
    </row>
    <row r="62" spans="1:26">
      <c r="A62" s="25">
        <v>51</v>
      </c>
      <c r="B62" s="4"/>
      <c r="C62" s="4"/>
      <c r="D62" s="5"/>
      <c r="E62" s="4"/>
      <c r="F62" s="8" t="str">
        <f t="shared" si="0"/>
        <v/>
      </c>
      <c r="G62" s="5"/>
      <c r="H62" s="5"/>
      <c r="I62" s="4"/>
      <c r="J62" s="5"/>
      <c r="K62" s="4"/>
      <c r="L62" s="7"/>
      <c r="M62" s="4"/>
      <c r="N62" s="5"/>
      <c r="O62" s="5"/>
      <c r="P62" s="4"/>
      <c r="Q62" s="4"/>
      <c r="R62" s="8" t="str">
        <f>IF(B62="","",VLOOKUP(H62,参加費!$A$2:$B$10,2,FALSE)+VLOOKUP(J62,参加費!$A$2:$B$10,2,FALSE)+VLOOKUP(N62,参加費!$A$2:$B$10,2,FALSE)+VLOOKUP(O62,参加費!$A$2:$B$10,2,FALSE))</f>
        <v/>
      </c>
      <c r="S62" s="4"/>
      <c r="T62" s="10"/>
      <c r="U62" s="23" t="b">
        <f>IF(ISERROR(VLOOKUP(G62,プルダウン用データ!H53:H58,1,FALSE)),TRUE,AND(NOT(ISERROR(SEARCH("*大学?",I62))),OR(NOT(ISERROR(SEARCH("*1",I62))),NOT(ISERROR(SEARCH("*2",I62))),NOT(ISERROR(SEARCH("*3",I62))),NOT(ISERROR(SEARCH("*4",I62))),NOT(ISERROR(SEARCH("*5",I62))),NOT(ISERROR(SEARCH("*6",I62))))))</f>
        <v>1</v>
      </c>
      <c r="V62" s="10"/>
      <c r="W62" s="10"/>
      <c r="X62" s="10"/>
      <c r="Y62" s="10"/>
      <c r="Z62" s="10"/>
    </row>
    <row r="63" spans="1:26">
      <c r="A63" s="25">
        <v>52</v>
      </c>
      <c r="B63" s="4"/>
      <c r="C63" s="4"/>
      <c r="D63" s="5"/>
      <c r="E63" s="4"/>
      <c r="F63" s="8" t="str">
        <f t="shared" si="0"/>
        <v/>
      </c>
      <c r="G63" s="5"/>
      <c r="H63" s="5"/>
      <c r="I63" s="4"/>
      <c r="J63" s="5"/>
      <c r="K63" s="4"/>
      <c r="L63" s="7"/>
      <c r="M63" s="4"/>
      <c r="N63" s="5"/>
      <c r="O63" s="5"/>
      <c r="P63" s="4"/>
      <c r="Q63" s="4"/>
      <c r="R63" s="8" t="str">
        <f>IF(B63="","",VLOOKUP(H63,参加費!$A$2:$B$10,2,FALSE)+VLOOKUP(J63,参加費!$A$2:$B$10,2,FALSE)+VLOOKUP(N63,参加費!$A$2:$B$10,2,FALSE)+VLOOKUP(O63,参加費!$A$2:$B$10,2,FALSE))</f>
        <v/>
      </c>
      <c r="S63" s="4"/>
      <c r="T63" s="10"/>
      <c r="U63" s="23" t="b">
        <f>IF(ISERROR(VLOOKUP(G63,プルダウン用データ!H54:H59,1,FALSE)),TRUE,AND(NOT(ISERROR(SEARCH("*大学?",I63))),OR(NOT(ISERROR(SEARCH("*1",I63))),NOT(ISERROR(SEARCH("*2",I63))),NOT(ISERROR(SEARCH("*3",I63))),NOT(ISERROR(SEARCH("*4",I63))),NOT(ISERROR(SEARCH("*5",I63))),NOT(ISERROR(SEARCH("*6",I63))))))</f>
        <v>1</v>
      </c>
      <c r="V63" s="10"/>
      <c r="W63" s="10"/>
      <c r="X63" s="10"/>
      <c r="Y63" s="10"/>
      <c r="Z63" s="10"/>
    </row>
    <row r="64" spans="1:26">
      <c r="A64" s="25">
        <v>53</v>
      </c>
      <c r="B64" s="4"/>
      <c r="C64" s="4"/>
      <c r="D64" s="5"/>
      <c r="E64" s="4"/>
      <c r="F64" s="8" t="str">
        <f t="shared" si="0"/>
        <v/>
      </c>
      <c r="G64" s="5"/>
      <c r="H64" s="5"/>
      <c r="I64" s="4"/>
      <c r="J64" s="5"/>
      <c r="K64" s="4"/>
      <c r="L64" s="7"/>
      <c r="M64" s="4"/>
      <c r="N64" s="5"/>
      <c r="O64" s="5"/>
      <c r="P64" s="4"/>
      <c r="Q64" s="4"/>
      <c r="R64" s="8" t="str">
        <f>IF(B64="","",VLOOKUP(H64,参加費!$A$2:$B$10,2,FALSE)+VLOOKUP(J64,参加費!$A$2:$B$10,2,FALSE)+VLOOKUP(N64,参加費!$A$2:$B$10,2,FALSE)+VLOOKUP(O64,参加費!$A$2:$B$10,2,FALSE))</f>
        <v/>
      </c>
      <c r="S64" s="4"/>
      <c r="T64" s="10"/>
      <c r="U64" s="23" t="b">
        <f>IF(ISERROR(VLOOKUP(G64,プルダウン用データ!H55:H60,1,FALSE)),TRUE,AND(NOT(ISERROR(SEARCH("*大学?",I64))),OR(NOT(ISERROR(SEARCH("*1",I64))),NOT(ISERROR(SEARCH("*2",I64))),NOT(ISERROR(SEARCH("*3",I64))),NOT(ISERROR(SEARCH("*4",I64))),NOT(ISERROR(SEARCH("*5",I64))),NOT(ISERROR(SEARCH("*6",I64))))))</f>
        <v>1</v>
      </c>
      <c r="V64" s="10"/>
      <c r="W64" s="10"/>
      <c r="X64" s="10"/>
      <c r="Y64" s="10"/>
      <c r="Z64" s="10"/>
    </row>
    <row r="65" spans="1:26">
      <c r="A65" s="25">
        <v>54</v>
      </c>
      <c r="B65" s="4"/>
      <c r="C65" s="4"/>
      <c r="D65" s="5"/>
      <c r="E65" s="4"/>
      <c r="F65" s="8" t="str">
        <f t="shared" si="0"/>
        <v/>
      </c>
      <c r="G65" s="5"/>
      <c r="H65" s="5"/>
      <c r="I65" s="4"/>
      <c r="J65" s="5"/>
      <c r="K65" s="4"/>
      <c r="L65" s="7"/>
      <c r="M65" s="4"/>
      <c r="N65" s="5"/>
      <c r="O65" s="5"/>
      <c r="P65" s="4"/>
      <c r="Q65" s="4"/>
      <c r="R65" s="8" t="str">
        <f>IF(B65="","",VLOOKUP(H65,参加費!$A$2:$B$10,2,FALSE)+VLOOKUP(J65,参加費!$A$2:$B$10,2,FALSE)+VLOOKUP(N65,参加費!$A$2:$B$10,2,FALSE)+VLOOKUP(O65,参加費!$A$2:$B$10,2,FALSE))</f>
        <v/>
      </c>
      <c r="S65" s="4"/>
      <c r="T65" s="10"/>
      <c r="U65" s="23" t="b">
        <f>IF(ISERROR(VLOOKUP(G65,プルダウン用データ!H56:H61,1,FALSE)),TRUE,AND(NOT(ISERROR(SEARCH("*大学?",I65))),OR(NOT(ISERROR(SEARCH("*1",I65))),NOT(ISERROR(SEARCH("*2",I65))),NOT(ISERROR(SEARCH("*3",I65))),NOT(ISERROR(SEARCH("*4",I65))),NOT(ISERROR(SEARCH("*5",I65))),NOT(ISERROR(SEARCH("*6",I65))))))</f>
        <v>1</v>
      </c>
      <c r="V65" s="10"/>
      <c r="W65" s="10"/>
      <c r="X65" s="10"/>
      <c r="Y65" s="10"/>
      <c r="Z65" s="10"/>
    </row>
    <row r="66" spans="1:26">
      <c r="A66" s="25">
        <v>55</v>
      </c>
      <c r="B66" s="4"/>
      <c r="C66" s="4"/>
      <c r="D66" s="5"/>
      <c r="E66" s="4"/>
      <c r="F66" s="8" t="str">
        <f t="shared" si="0"/>
        <v/>
      </c>
      <c r="G66" s="5"/>
      <c r="H66" s="5"/>
      <c r="I66" s="4"/>
      <c r="J66" s="5"/>
      <c r="K66" s="4"/>
      <c r="L66" s="7"/>
      <c r="M66" s="4"/>
      <c r="N66" s="5"/>
      <c r="O66" s="5"/>
      <c r="P66" s="4"/>
      <c r="Q66" s="4"/>
      <c r="R66" s="8" t="str">
        <f>IF(B66="","",VLOOKUP(H66,参加費!$A$2:$B$10,2,FALSE)+VLOOKUP(J66,参加費!$A$2:$B$10,2,FALSE)+VLOOKUP(N66,参加費!$A$2:$B$10,2,FALSE)+VLOOKUP(O66,参加費!$A$2:$B$10,2,FALSE))</f>
        <v/>
      </c>
      <c r="S66" s="4"/>
      <c r="T66" s="10"/>
      <c r="U66" s="23" t="b">
        <f>IF(ISERROR(VLOOKUP(G66,プルダウン用データ!H57:H62,1,FALSE)),TRUE,AND(NOT(ISERROR(SEARCH("*大学?",I66))),OR(NOT(ISERROR(SEARCH("*1",I66))),NOT(ISERROR(SEARCH("*2",I66))),NOT(ISERROR(SEARCH("*3",I66))),NOT(ISERROR(SEARCH("*4",I66))),NOT(ISERROR(SEARCH("*5",I66))),NOT(ISERROR(SEARCH("*6",I66))))))</f>
        <v>1</v>
      </c>
      <c r="V66" s="10"/>
      <c r="W66" s="10"/>
      <c r="X66" s="10"/>
      <c r="Y66" s="10"/>
      <c r="Z66" s="10"/>
    </row>
    <row r="67" spans="1:26">
      <c r="A67" s="25">
        <v>56</v>
      </c>
      <c r="B67" s="4"/>
      <c r="C67" s="4"/>
      <c r="D67" s="5"/>
      <c r="E67" s="4"/>
      <c r="F67" s="8" t="str">
        <f t="shared" si="0"/>
        <v/>
      </c>
      <c r="G67" s="5"/>
      <c r="H67" s="5"/>
      <c r="I67" s="4"/>
      <c r="J67" s="5"/>
      <c r="K67" s="4"/>
      <c r="L67" s="7"/>
      <c r="M67" s="4"/>
      <c r="N67" s="5"/>
      <c r="O67" s="5"/>
      <c r="P67" s="4"/>
      <c r="Q67" s="4"/>
      <c r="R67" s="8" t="str">
        <f>IF(B67="","",VLOOKUP(H67,参加費!$A$2:$B$10,2,FALSE)+VLOOKUP(J67,参加費!$A$2:$B$10,2,FALSE)+VLOOKUP(N67,参加費!$A$2:$B$10,2,FALSE)+VLOOKUP(O67,参加費!$A$2:$B$10,2,FALSE))</f>
        <v/>
      </c>
      <c r="S67" s="4"/>
      <c r="T67" s="10"/>
      <c r="U67" s="23" t="b">
        <f>IF(ISERROR(VLOOKUP(G67,プルダウン用データ!H58:H63,1,FALSE)),TRUE,AND(NOT(ISERROR(SEARCH("*大学?",I67))),OR(NOT(ISERROR(SEARCH("*1",I67))),NOT(ISERROR(SEARCH("*2",I67))),NOT(ISERROR(SEARCH("*3",I67))),NOT(ISERROR(SEARCH("*4",I67))),NOT(ISERROR(SEARCH("*5",I67))),NOT(ISERROR(SEARCH("*6",I67))))))</f>
        <v>1</v>
      </c>
      <c r="V67" s="10"/>
      <c r="W67" s="10"/>
      <c r="X67" s="10"/>
      <c r="Y67" s="10"/>
      <c r="Z67" s="10"/>
    </row>
    <row r="68" spans="1:26">
      <c r="A68" s="25">
        <v>57</v>
      </c>
      <c r="B68" s="4"/>
      <c r="C68" s="4"/>
      <c r="D68" s="5"/>
      <c r="E68" s="4"/>
      <c r="F68" s="8" t="str">
        <f t="shared" si="0"/>
        <v/>
      </c>
      <c r="G68" s="5"/>
      <c r="H68" s="5"/>
      <c r="I68" s="4"/>
      <c r="J68" s="5"/>
      <c r="K68" s="4"/>
      <c r="L68" s="7"/>
      <c r="M68" s="4"/>
      <c r="N68" s="5"/>
      <c r="O68" s="5"/>
      <c r="P68" s="4"/>
      <c r="Q68" s="4"/>
      <c r="R68" s="8" t="str">
        <f>IF(B68="","",VLOOKUP(H68,参加費!$A$2:$B$10,2,FALSE)+VLOOKUP(J68,参加費!$A$2:$B$10,2,FALSE)+VLOOKUP(N68,参加費!$A$2:$B$10,2,FALSE)+VLOOKUP(O68,参加費!$A$2:$B$10,2,FALSE))</f>
        <v/>
      </c>
      <c r="S68" s="4"/>
      <c r="T68" s="10"/>
      <c r="U68" s="23" t="b">
        <f>IF(ISERROR(VLOOKUP(G68,プルダウン用データ!H59:H64,1,FALSE)),TRUE,AND(NOT(ISERROR(SEARCH("*大学?",I68))),OR(NOT(ISERROR(SEARCH("*1",I68))),NOT(ISERROR(SEARCH("*2",I68))),NOT(ISERROR(SEARCH("*3",I68))),NOT(ISERROR(SEARCH("*4",I68))),NOT(ISERROR(SEARCH("*5",I68))),NOT(ISERROR(SEARCH("*6",I68))))))</f>
        <v>1</v>
      </c>
      <c r="V68" s="10"/>
      <c r="W68" s="10"/>
      <c r="X68" s="10"/>
      <c r="Y68" s="10"/>
      <c r="Z68" s="10"/>
    </row>
    <row r="69" spans="1:26">
      <c r="A69" s="25">
        <v>58</v>
      </c>
      <c r="B69" s="4"/>
      <c r="C69" s="4"/>
      <c r="D69" s="5"/>
      <c r="E69" s="4"/>
      <c r="F69" s="8" t="str">
        <f t="shared" si="0"/>
        <v/>
      </c>
      <c r="G69" s="5"/>
      <c r="H69" s="5"/>
      <c r="I69" s="4"/>
      <c r="J69" s="5"/>
      <c r="K69" s="4"/>
      <c r="L69" s="7"/>
      <c r="M69" s="4"/>
      <c r="N69" s="5"/>
      <c r="O69" s="5"/>
      <c r="P69" s="4"/>
      <c r="Q69" s="4"/>
      <c r="R69" s="8" t="str">
        <f>IF(B69="","",VLOOKUP(H69,参加費!$A$2:$B$10,2,FALSE)+VLOOKUP(J69,参加費!$A$2:$B$10,2,FALSE)+VLOOKUP(N69,参加費!$A$2:$B$10,2,FALSE)+VLOOKUP(O69,参加費!$A$2:$B$10,2,FALSE))</f>
        <v/>
      </c>
      <c r="S69" s="4"/>
      <c r="T69" s="10"/>
      <c r="U69" s="23" t="b">
        <f>IF(ISERROR(VLOOKUP(G69,プルダウン用データ!H60:H65,1,FALSE)),TRUE,AND(NOT(ISERROR(SEARCH("*大学?",I69))),OR(NOT(ISERROR(SEARCH("*1",I69))),NOT(ISERROR(SEARCH("*2",I69))),NOT(ISERROR(SEARCH("*3",I69))),NOT(ISERROR(SEARCH("*4",I69))),NOT(ISERROR(SEARCH("*5",I69))),NOT(ISERROR(SEARCH("*6",I69))))))</f>
        <v>1</v>
      </c>
      <c r="V69" s="10"/>
      <c r="W69" s="10"/>
      <c r="X69" s="10"/>
      <c r="Y69" s="10"/>
      <c r="Z69" s="10"/>
    </row>
    <row r="70" spans="1:26">
      <c r="A70" s="25">
        <v>59</v>
      </c>
      <c r="B70" s="4"/>
      <c r="C70" s="4"/>
      <c r="D70" s="5"/>
      <c r="E70" s="4"/>
      <c r="F70" s="8" t="str">
        <f t="shared" si="0"/>
        <v/>
      </c>
      <c r="G70" s="5"/>
      <c r="H70" s="5"/>
      <c r="I70" s="4"/>
      <c r="J70" s="5"/>
      <c r="K70" s="4"/>
      <c r="L70" s="7"/>
      <c r="M70" s="4"/>
      <c r="N70" s="5"/>
      <c r="O70" s="5"/>
      <c r="P70" s="4"/>
      <c r="Q70" s="4"/>
      <c r="R70" s="8" t="str">
        <f>IF(B70="","",VLOOKUP(H70,参加費!$A$2:$B$10,2,FALSE)+VLOOKUP(J70,参加費!$A$2:$B$10,2,FALSE)+VLOOKUP(N70,参加費!$A$2:$B$10,2,FALSE)+VLOOKUP(O70,参加費!$A$2:$B$10,2,FALSE))</f>
        <v/>
      </c>
      <c r="S70" s="4"/>
      <c r="T70" s="10"/>
      <c r="U70" s="23" t="b">
        <f>IF(ISERROR(VLOOKUP(G70,プルダウン用データ!H61:H66,1,FALSE)),TRUE,AND(NOT(ISERROR(SEARCH("*大学?",I70))),OR(NOT(ISERROR(SEARCH("*1",I70))),NOT(ISERROR(SEARCH("*2",I70))),NOT(ISERROR(SEARCH("*3",I70))),NOT(ISERROR(SEARCH("*4",I70))),NOT(ISERROR(SEARCH("*5",I70))),NOT(ISERROR(SEARCH("*6",I70))))))</f>
        <v>1</v>
      </c>
      <c r="V70" s="10"/>
      <c r="W70" s="10"/>
      <c r="X70" s="10"/>
      <c r="Y70" s="10"/>
      <c r="Z70" s="10"/>
    </row>
    <row r="71" spans="1:26">
      <c r="A71" s="25">
        <v>60</v>
      </c>
      <c r="B71" s="4"/>
      <c r="C71" s="4"/>
      <c r="D71" s="5"/>
      <c r="E71" s="4"/>
      <c r="F71" s="8" t="str">
        <f t="shared" si="0"/>
        <v/>
      </c>
      <c r="G71" s="5"/>
      <c r="H71" s="5"/>
      <c r="I71" s="4"/>
      <c r="J71" s="5"/>
      <c r="K71" s="4"/>
      <c r="L71" s="7"/>
      <c r="M71" s="4"/>
      <c r="N71" s="5"/>
      <c r="O71" s="5"/>
      <c r="P71" s="4"/>
      <c r="Q71" s="4"/>
      <c r="R71" s="8" t="str">
        <f>IF(B71="","",VLOOKUP(H71,参加費!$A$2:$B$10,2,FALSE)+VLOOKUP(J71,参加費!$A$2:$B$10,2,FALSE)+VLOOKUP(N71,参加費!$A$2:$B$10,2,FALSE)+VLOOKUP(O71,参加費!$A$2:$B$10,2,FALSE))</f>
        <v/>
      </c>
      <c r="S71" s="4"/>
      <c r="T71" s="10"/>
      <c r="U71" s="23" t="b">
        <f>IF(ISERROR(VLOOKUP(G71,プルダウン用データ!H62:H67,1,FALSE)),TRUE,AND(NOT(ISERROR(SEARCH("*大学?",I71))),OR(NOT(ISERROR(SEARCH("*1",I71))),NOT(ISERROR(SEARCH("*2",I71))),NOT(ISERROR(SEARCH("*3",I71))),NOT(ISERROR(SEARCH("*4",I71))),NOT(ISERROR(SEARCH("*5",I71))),NOT(ISERROR(SEARCH("*6",I71))))))</f>
        <v>1</v>
      </c>
      <c r="V71" s="10"/>
      <c r="W71" s="10"/>
      <c r="X71" s="10"/>
      <c r="Y71" s="10"/>
      <c r="Z71" s="10"/>
    </row>
    <row r="72" spans="1:26">
      <c r="A72" s="25">
        <v>61</v>
      </c>
      <c r="B72" s="4"/>
      <c r="C72" s="4"/>
      <c r="D72" s="5"/>
      <c r="E72" s="4"/>
      <c r="F72" s="8" t="str">
        <f t="shared" si="0"/>
        <v/>
      </c>
      <c r="G72" s="5"/>
      <c r="H72" s="5"/>
      <c r="I72" s="4"/>
      <c r="J72" s="5"/>
      <c r="K72" s="4"/>
      <c r="L72" s="7"/>
      <c r="M72" s="4"/>
      <c r="N72" s="5"/>
      <c r="O72" s="5"/>
      <c r="P72" s="4"/>
      <c r="Q72" s="4"/>
      <c r="R72" s="8" t="str">
        <f>IF(B72="","",VLOOKUP(H72,参加費!$A$2:$B$10,2,FALSE)+VLOOKUP(J72,参加費!$A$2:$B$10,2,FALSE)+VLOOKUP(N72,参加費!$A$2:$B$10,2,FALSE)+VLOOKUP(O72,参加費!$A$2:$B$10,2,FALSE))</f>
        <v/>
      </c>
      <c r="S72" s="4"/>
      <c r="T72" s="10"/>
      <c r="U72" s="23" t="b">
        <f>IF(ISERROR(VLOOKUP(G72,プルダウン用データ!H63:H68,1,FALSE)),TRUE,AND(NOT(ISERROR(SEARCH("*大学?",I72))),OR(NOT(ISERROR(SEARCH("*1",I72))),NOT(ISERROR(SEARCH("*2",I72))),NOT(ISERROR(SEARCH("*3",I72))),NOT(ISERROR(SEARCH("*4",I72))),NOT(ISERROR(SEARCH("*5",I72))),NOT(ISERROR(SEARCH("*6",I72))))))</f>
        <v>1</v>
      </c>
      <c r="V72" s="10"/>
      <c r="W72" s="10"/>
      <c r="X72" s="10"/>
      <c r="Y72" s="10"/>
      <c r="Z72" s="10"/>
    </row>
    <row r="73" spans="1:26">
      <c r="A73" s="25">
        <v>62</v>
      </c>
      <c r="B73" s="4"/>
      <c r="C73" s="4"/>
      <c r="D73" s="5"/>
      <c r="E73" s="4"/>
      <c r="F73" s="8" t="str">
        <f t="shared" si="0"/>
        <v/>
      </c>
      <c r="G73" s="5"/>
      <c r="H73" s="5"/>
      <c r="I73" s="4"/>
      <c r="J73" s="5"/>
      <c r="K73" s="4"/>
      <c r="L73" s="7"/>
      <c r="M73" s="4"/>
      <c r="N73" s="5"/>
      <c r="O73" s="5"/>
      <c r="P73" s="4"/>
      <c r="Q73" s="4"/>
      <c r="R73" s="8" t="str">
        <f>IF(B73="","",VLOOKUP(H73,参加費!$A$2:$B$10,2,FALSE)+VLOOKUP(J73,参加費!$A$2:$B$10,2,FALSE)+VLOOKUP(N73,参加費!$A$2:$B$10,2,FALSE)+VLOOKUP(O73,参加費!$A$2:$B$10,2,FALSE))</f>
        <v/>
      </c>
      <c r="S73" s="4"/>
      <c r="T73" s="10"/>
      <c r="U73" s="23" t="b">
        <f>IF(ISERROR(VLOOKUP(G73,プルダウン用データ!H64:H69,1,FALSE)),TRUE,AND(NOT(ISERROR(SEARCH("*大学?",I73))),OR(NOT(ISERROR(SEARCH("*1",I73))),NOT(ISERROR(SEARCH("*2",I73))),NOT(ISERROR(SEARCH("*3",I73))),NOT(ISERROR(SEARCH("*4",I73))),NOT(ISERROR(SEARCH("*5",I73))),NOT(ISERROR(SEARCH("*6",I73))))))</f>
        <v>1</v>
      </c>
      <c r="V73" s="10"/>
      <c r="W73" s="10"/>
      <c r="X73" s="10"/>
      <c r="Y73" s="10"/>
      <c r="Z73" s="10"/>
    </row>
    <row r="74" spans="1:26">
      <c r="A74" s="25">
        <v>63</v>
      </c>
      <c r="B74" s="4"/>
      <c r="C74" s="4"/>
      <c r="D74" s="5"/>
      <c r="E74" s="4"/>
      <c r="F74" s="8" t="str">
        <f t="shared" si="0"/>
        <v/>
      </c>
      <c r="G74" s="5"/>
      <c r="H74" s="5"/>
      <c r="I74" s="4"/>
      <c r="J74" s="5"/>
      <c r="K74" s="4"/>
      <c r="L74" s="7"/>
      <c r="M74" s="4"/>
      <c r="N74" s="5"/>
      <c r="O74" s="5"/>
      <c r="P74" s="4"/>
      <c r="Q74" s="4"/>
      <c r="R74" s="8" t="str">
        <f>IF(B74="","",VLOOKUP(H74,参加費!$A$2:$B$10,2,FALSE)+VLOOKUP(J74,参加費!$A$2:$B$10,2,FALSE)+VLOOKUP(N74,参加費!$A$2:$B$10,2,FALSE)+VLOOKUP(O74,参加費!$A$2:$B$10,2,FALSE))</f>
        <v/>
      </c>
      <c r="S74" s="4"/>
      <c r="T74" s="10"/>
      <c r="U74" s="23" t="b">
        <f>IF(ISERROR(VLOOKUP(G74,プルダウン用データ!H65:H70,1,FALSE)),TRUE,AND(NOT(ISERROR(SEARCH("*大学?",I74))),OR(NOT(ISERROR(SEARCH("*1",I74))),NOT(ISERROR(SEARCH("*2",I74))),NOT(ISERROR(SEARCH("*3",I74))),NOT(ISERROR(SEARCH("*4",I74))),NOT(ISERROR(SEARCH("*5",I74))),NOT(ISERROR(SEARCH("*6",I74))))))</f>
        <v>1</v>
      </c>
      <c r="V74" s="10"/>
      <c r="W74" s="10"/>
      <c r="X74" s="10"/>
      <c r="Y74" s="10"/>
      <c r="Z74" s="10"/>
    </row>
    <row r="75" spans="1:26">
      <c r="A75" s="25">
        <v>64</v>
      </c>
      <c r="B75" s="4"/>
      <c r="C75" s="4"/>
      <c r="D75" s="5"/>
      <c r="E75" s="4"/>
      <c r="F75" s="8" t="str">
        <f t="shared" si="0"/>
        <v/>
      </c>
      <c r="G75" s="5"/>
      <c r="H75" s="5"/>
      <c r="I75" s="4"/>
      <c r="J75" s="5"/>
      <c r="K75" s="4"/>
      <c r="L75" s="7"/>
      <c r="M75" s="4"/>
      <c r="N75" s="5"/>
      <c r="O75" s="5"/>
      <c r="P75" s="4"/>
      <c r="Q75" s="4"/>
      <c r="R75" s="8" t="str">
        <f>IF(B75="","",VLOOKUP(H75,参加費!$A$2:$B$10,2,FALSE)+VLOOKUP(J75,参加費!$A$2:$B$10,2,FALSE)+VLOOKUP(N75,参加費!$A$2:$B$10,2,FALSE)+VLOOKUP(O75,参加費!$A$2:$B$10,2,FALSE))</f>
        <v/>
      </c>
      <c r="S75" s="4"/>
      <c r="T75" s="10"/>
      <c r="U75" s="23" t="b">
        <f>IF(ISERROR(VLOOKUP(G75,プルダウン用データ!H66:H71,1,FALSE)),TRUE,AND(NOT(ISERROR(SEARCH("*大学?",I75))),OR(NOT(ISERROR(SEARCH("*1",I75))),NOT(ISERROR(SEARCH("*2",I75))),NOT(ISERROR(SEARCH("*3",I75))),NOT(ISERROR(SEARCH("*4",I75))),NOT(ISERROR(SEARCH("*5",I75))),NOT(ISERROR(SEARCH("*6",I75))))))</f>
        <v>1</v>
      </c>
      <c r="V75" s="10"/>
      <c r="W75" s="10"/>
      <c r="X75" s="10"/>
      <c r="Y75" s="10"/>
      <c r="Z75" s="10"/>
    </row>
    <row r="76" spans="1:26">
      <c r="A76" s="25">
        <v>65</v>
      </c>
      <c r="B76" s="4"/>
      <c r="C76" s="4"/>
      <c r="D76" s="5"/>
      <c r="E76" s="4"/>
      <c r="F76" s="8" t="str">
        <f t="shared" ref="F76:F111" si="1">IF(E76="","",DATEDIF(E76,"2021/3/31","Y"))</f>
        <v/>
      </c>
      <c r="G76" s="5"/>
      <c r="H76" s="5"/>
      <c r="I76" s="4"/>
      <c r="J76" s="5"/>
      <c r="K76" s="4"/>
      <c r="L76" s="7"/>
      <c r="M76" s="4"/>
      <c r="N76" s="5"/>
      <c r="O76" s="5"/>
      <c r="P76" s="4"/>
      <c r="Q76" s="4"/>
      <c r="R76" s="8" t="str">
        <f>IF(B76="","",VLOOKUP(H76,参加費!$A$2:$B$10,2,FALSE)+VLOOKUP(J76,参加費!$A$2:$B$10,2,FALSE)+VLOOKUP(N76,参加費!$A$2:$B$10,2,FALSE)+VLOOKUP(O76,参加費!$A$2:$B$10,2,FALSE))</f>
        <v/>
      </c>
      <c r="S76" s="4"/>
      <c r="T76" s="10"/>
      <c r="U76" s="23" t="b">
        <f>IF(ISERROR(VLOOKUP(G76,プルダウン用データ!H67:H72,1,FALSE)),TRUE,AND(NOT(ISERROR(SEARCH("*大学?",I76))),OR(NOT(ISERROR(SEARCH("*1",I76))),NOT(ISERROR(SEARCH("*2",I76))),NOT(ISERROR(SEARCH("*3",I76))),NOT(ISERROR(SEARCH("*4",I76))),NOT(ISERROR(SEARCH("*5",I76))),NOT(ISERROR(SEARCH("*6",I76))))))</f>
        <v>1</v>
      </c>
      <c r="V76" s="10"/>
      <c r="W76" s="10"/>
      <c r="X76" s="10"/>
      <c r="Y76" s="10"/>
      <c r="Z76" s="10"/>
    </row>
    <row r="77" spans="1:26">
      <c r="A77" s="25">
        <v>66</v>
      </c>
      <c r="B77" s="4"/>
      <c r="C77" s="4"/>
      <c r="D77" s="5"/>
      <c r="E77" s="4"/>
      <c r="F77" s="8" t="str">
        <f t="shared" si="1"/>
        <v/>
      </c>
      <c r="G77" s="5"/>
      <c r="H77" s="5"/>
      <c r="I77" s="4"/>
      <c r="J77" s="5"/>
      <c r="K77" s="4"/>
      <c r="L77" s="7"/>
      <c r="M77" s="4"/>
      <c r="N77" s="5"/>
      <c r="O77" s="5"/>
      <c r="P77" s="4"/>
      <c r="Q77" s="4"/>
      <c r="R77" s="8" t="str">
        <f>IF(B77="","",VLOOKUP(H77,参加費!$A$2:$B$10,2,FALSE)+VLOOKUP(J77,参加費!$A$2:$B$10,2,FALSE)+VLOOKUP(N77,参加費!$A$2:$B$10,2,FALSE)+VLOOKUP(O77,参加費!$A$2:$B$10,2,FALSE))</f>
        <v/>
      </c>
      <c r="S77" s="4"/>
      <c r="T77" s="10"/>
      <c r="U77" s="23" t="b">
        <f>IF(ISERROR(VLOOKUP(G77,プルダウン用データ!H68:H73,1,FALSE)),TRUE,AND(NOT(ISERROR(SEARCH("*大学?",I77))),OR(NOT(ISERROR(SEARCH("*1",I77))),NOT(ISERROR(SEARCH("*2",I77))),NOT(ISERROR(SEARCH("*3",I77))),NOT(ISERROR(SEARCH("*4",I77))),NOT(ISERROR(SEARCH("*5",I77))),NOT(ISERROR(SEARCH("*6",I77))))))</f>
        <v>1</v>
      </c>
      <c r="V77" s="10"/>
      <c r="W77" s="10"/>
      <c r="X77" s="10"/>
      <c r="Y77" s="10"/>
      <c r="Z77" s="10"/>
    </row>
    <row r="78" spans="1:26">
      <c r="A78" s="25">
        <v>67</v>
      </c>
      <c r="B78" s="4"/>
      <c r="C78" s="4"/>
      <c r="D78" s="5"/>
      <c r="E78" s="4"/>
      <c r="F78" s="8" t="str">
        <f t="shared" si="1"/>
        <v/>
      </c>
      <c r="G78" s="5"/>
      <c r="H78" s="5"/>
      <c r="I78" s="4"/>
      <c r="J78" s="5"/>
      <c r="K78" s="4"/>
      <c r="L78" s="7"/>
      <c r="M78" s="4"/>
      <c r="N78" s="5"/>
      <c r="O78" s="5"/>
      <c r="P78" s="4"/>
      <c r="Q78" s="4"/>
      <c r="R78" s="8" t="str">
        <f>IF(B78="","",VLOOKUP(H78,参加費!$A$2:$B$10,2,FALSE)+VLOOKUP(J78,参加費!$A$2:$B$10,2,FALSE)+VLOOKUP(N78,参加費!$A$2:$B$10,2,FALSE)+VLOOKUP(O78,参加費!$A$2:$B$10,2,FALSE))</f>
        <v/>
      </c>
      <c r="S78" s="4"/>
      <c r="T78" s="10"/>
      <c r="U78" s="23" t="b">
        <f>IF(ISERROR(VLOOKUP(G78,プルダウン用データ!H69:H74,1,FALSE)),TRUE,AND(NOT(ISERROR(SEARCH("*大学?",I78))),OR(NOT(ISERROR(SEARCH("*1",I78))),NOT(ISERROR(SEARCH("*2",I78))),NOT(ISERROR(SEARCH("*3",I78))),NOT(ISERROR(SEARCH("*4",I78))),NOT(ISERROR(SEARCH("*5",I78))),NOT(ISERROR(SEARCH("*6",I78))))))</f>
        <v>1</v>
      </c>
      <c r="V78" s="10"/>
      <c r="W78" s="10"/>
      <c r="X78" s="10"/>
      <c r="Y78" s="10"/>
      <c r="Z78" s="10"/>
    </row>
    <row r="79" spans="1:26">
      <c r="A79" s="25">
        <v>68</v>
      </c>
      <c r="B79" s="4"/>
      <c r="C79" s="4"/>
      <c r="D79" s="5"/>
      <c r="E79" s="4"/>
      <c r="F79" s="8" t="str">
        <f t="shared" si="1"/>
        <v/>
      </c>
      <c r="G79" s="5"/>
      <c r="H79" s="5"/>
      <c r="I79" s="4"/>
      <c r="J79" s="5"/>
      <c r="K79" s="4"/>
      <c r="L79" s="7"/>
      <c r="M79" s="4"/>
      <c r="N79" s="5"/>
      <c r="O79" s="5"/>
      <c r="P79" s="4"/>
      <c r="Q79" s="4"/>
      <c r="R79" s="8" t="str">
        <f>IF(B79="","",VLOOKUP(H79,参加費!$A$2:$B$10,2,FALSE)+VLOOKUP(J79,参加費!$A$2:$B$10,2,FALSE)+VLOOKUP(N79,参加費!$A$2:$B$10,2,FALSE)+VLOOKUP(O79,参加費!$A$2:$B$10,2,FALSE))</f>
        <v/>
      </c>
      <c r="S79" s="4"/>
      <c r="T79" s="10"/>
      <c r="U79" s="23" t="b">
        <f>IF(ISERROR(VLOOKUP(G79,プルダウン用データ!H70:H75,1,FALSE)),TRUE,AND(NOT(ISERROR(SEARCH("*大学?",I79))),OR(NOT(ISERROR(SEARCH("*1",I79))),NOT(ISERROR(SEARCH("*2",I79))),NOT(ISERROR(SEARCH("*3",I79))),NOT(ISERROR(SEARCH("*4",I79))),NOT(ISERROR(SEARCH("*5",I79))),NOT(ISERROR(SEARCH("*6",I79))))))</f>
        <v>1</v>
      </c>
      <c r="V79" s="10"/>
      <c r="W79" s="10"/>
      <c r="X79" s="10"/>
      <c r="Y79" s="10"/>
      <c r="Z79" s="10"/>
    </row>
    <row r="80" spans="1:26">
      <c r="A80" s="25">
        <v>69</v>
      </c>
      <c r="B80" s="4"/>
      <c r="C80" s="4"/>
      <c r="D80" s="5"/>
      <c r="E80" s="4"/>
      <c r="F80" s="8" t="str">
        <f t="shared" si="1"/>
        <v/>
      </c>
      <c r="G80" s="5"/>
      <c r="H80" s="5"/>
      <c r="I80" s="4"/>
      <c r="J80" s="5"/>
      <c r="K80" s="4"/>
      <c r="L80" s="7"/>
      <c r="M80" s="4"/>
      <c r="N80" s="5"/>
      <c r="O80" s="5"/>
      <c r="P80" s="4"/>
      <c r="Q80" s="4"/>
      <c r="R80" s="8" t="str">
        <f>IF(B80="","",VLOOKUP(H80,参加費!$A$2:$B$10,2,FALSE)+VLOOKUP(J80,参加費!$A$2:$B$10,2,FALSE)+VLOOKUP(N80,参加費!$A$2:$B$10,2,FALSE)+VLOOKUP(O80,参加費!$A$2:$B$10,2,FALSE))</f>
        <v/>
      </c>
      <c r="S80" s="4"/>
      <c r="T80" s="10"/>
      <c r="U80" s="23" t="b">
        <f>IF(ISERROR(VLOOKUP(G80,プルダウン用データ!H71:H76,1,FALSE)),TRUE,AND(NOT(ISERROR(SEARCH("*大学?",I80))),OR(NOT(ISERROR(SEARCH("*1",I80))),NOT(ISERROR(SEARCH("*2",I80))),NOT(ISERROR(SEARCH("*3",I80))),NOT(ISERROR(SEARCH("*4",I80))),NOT(ISERROR(SEARCH("*5",I80))),NOT(ISERROR(SEARCH("*6",I80))))))</f>
        <v>1</v>
      </c>
      <c r="V80" s="10"/>
      <c r="W80" s="10"/>
      <c r="X80" s="10"/>
      <c r="Y80" s="10"/>
      <c r="Z80" s="10"/>
    </row>
    <row r="81" spans="1:26">
      <c r="A81" s="25">
        <v>70</v>
      </c>
      <c r="B81" s="4"/>
      <c r="C81" s="4"/>
      <c r="D81" s="5"/>
      <c r="E81" s="4"/>
      <c r="F81" s="8" t="str">
        <f t="shared" si="1"/>
        <v/>
      </c>
      <c r="G81" s="5"/>
      <c r="H81" s="5"/>
      <c r="I81" s="4"/>
      <c r="J81" s="5"/>
      <c r="K81" s="4"/>
      <c r="L81" s="7"/>
      <c r="M81" s="4"/>
      <c r="N81" s="5"/>
      <c r="O81" s="5"/>
      <c r="P81" s="4"/>
      <c r="Q81" s="4"/>
      <c r="R81" s="8" t="str">
        <f>IF(B81="","",VLOOKUP(H81,参加費!$A$2:$B$10,2,FALSE)+VLOOKUP(J81,参加費!$A$2:$B$10,2,FALSE)+VLOOKUP(N81,参加費!$A$2:$B$10,2,FALSE)+VLOOKUP(O81,参加費!$A$2:$B$10,2,FALSE))</f>
        <v/>
      </c>
      <c r="S81" s="4"/>
      <c r="T81" s="10"/>
      <c r="U81" s="23" t="b">
        <f>IF(ISERROR(VLOOKUP(G81,プルダウン用データ!H72:H77,1,FALSE)),TRUE,AND(NOT(ISERROR(SEARCH("*大学?",I81))),OR(NOT(ISERROR(SEARCH("*1",I81))),NOT(ISERROR(SEARCH("*2",I81))),NOT(ISERROR(SEARCH("*3",I81))),NOT(ISERROR(SEARCH("*4",I81))),NOT(ISERROR(SEARCH("*5",I81))),NOT(ISERROR(SEARCH("*6",I81))))))</f>
        <v>1</v>
      </c>
      <c r="V81" s="10"/>
      <c r="W81" s="10"/>
      <c r="X81" s="10"/>
      <c r="Y81" s="10"/>
      <c r="Z81" s="10"/>
    </row>
    <row r="82" spans="1:26">
      <c r="A82" s="25">
        <v>71</v>
      </c>
      <c r="B82" s="4"/>
      <c r="C82" s="4"/>
      <c r="D82" s="5"/>
      <c r="E82" s="4"/>
      <c r="F82" s="8" t="str">
        <f t="shared" si="1"/>
        <v/>
      </c>
      <c r="G82" s="5"/>
      <c r="H82" s="5"/>
      <c r="I82" s="4"/>
      <c r="J82" s="5"/>
      <c r="K82" s="4"/>
      <c r="L82" s="7"/>
      <c r="M82" s="4"/>
      <c r="N82" s="5"/>
      <c r="O82" s="5"/>
      <c r="P82" s="4"/>
      <c r="Q82" s="4"/>
      <c r="R82" s="8" t="str">
        <f>IF(B82="","",VLOOKUP(H82,参加費!$A$2:$B$10,2,FALSE)+VLOOKUP(J82,参加費!$A$2:$B$10,2,FALSE)+VLOOKUP(N82,参加費!$A$2:$B$10,2,FALSE)+VLOOKUP(O82,参加費!$A$2:$B$10,2,FALSE))</f>
        <v/>
      </c>
      <c r="S82" s="4"/>
      <c r="T82" s="10"/>
      <c r="U82" s="23" t="b">
        <f>IF(ISERROR(VLOOKUP(G82,プルダウン用データ!H73:H78,1,FALSE)),TRUE,AND(NOT(ISERROR(SEARCH("*大学?",I82))),OR(NOT(ISERROR(SEARCH("*1",I82))),NOT(ISERROR(SEARCH("*2",I82))),NOT(ISERROR(SEARCH("*3",I82))),NOT(ISERROR(SEARCH("*4",I82))),NOT(ISERROR(SEARCH("*5",I82))),NOT(ISERROR(SEARCH("*6",I82))))))</f>
        <v>1</v>
      </c>
      <c r="V82" s="10"/>
      <c r="W82" s="10"/>
      <c r="X82" s="10"/>
      <c r="Y82" s="10"/>
      <c r="Z82" s="10"/>
    </row>
    <row r="83" spans="1:26">
      <c r="A83" s="25">
        <v>72</v>
      </c>
      <c r="B83" s="4"/>
      <c r="C83" s="4"/>
      <c r="D83" s="5"/>
      <c r="E83" s="4"/>
      <c r="F83" s="8" t="str">
        <f t="shared" si="1"/>
        <v/>
      </c>
      <c r="G83" s="5"/>
      <c r="H83" s="5"/>
      <c r="I83" s="4"/>
      <c r="J83" s="5"/>
      <c r="K83" s="4"/>
      <c r="L83" s="7"/>
      <c r="M83" s="4"/>
      <c r="N83" s="5"/>
      <c r="O83" s="5"/>
      <c r="P83" s="4"/>
      <c r="Q83" s="4"/>
      <c r="R83" s="8" t="str">
        <f>IF(B83="","",VLOOKUP(H83,参加費!$A$2:$B$10,2,FALSE)+VLOOKUP(J83,参加費!$A$2:$B$10,2,FALSE)+VLOOKUP(N83,参加費!$A$2:$B$10,2,FALSE)+VLOOKUP(O83,参加費!$A$2:$B$10,2,FALSE))</f>
        <v/>
      </c>
      <c r="S83" s="4"/>
      <c r="T83" s="10"/>
      <c r="U83" s="23" t="b">
        <f>IF(ISERROR(VLOOKUP(G83,プルダウン用データ!H74:H79,1,FALSE)),TRUE,AND(NOT(ISERROR(SEARCH("*大学?",I83))),OR(NOT(ISERROR(SEARCH("*1",I83))),NOT(ISERROR(SEARCH("*2",I83))),NOT(ISERROR(SEARCH("*3",I83))),NOT(ISERROR(SEARCH("*4",I83))),NOT(ISERROR(SEARCH("*5",I83))),NOT(ISERROR(SEARCH("*6",I83))))))</f>
        <v>1</v>
      </c>
      <c r="V83" s="10"/>
      <c r="W83" s="10"/>
      <c r="X83" s="10"/>
      <c r="Y83" s="10"/>
      <c r="Z83" s="10"/>
    </row>
    <row r="84" spans="1:26">
      <c r="A84" s="25">
        <v>73</v>
      </c>
      <c r="B84" s="4"/>
      <c r="C84" s="4"/>
      <c r="D84" s="5"/>
      <c r="E84" s="4"/>
      <c r="F84" s="8" t="str">
        <f t="shared" si="1"/>
        <v/>
      </c>
      <c r="G84" s="5"/>
      <c r="H84" s="5"/>
      <c r="I84" s="4"/>
      <c r="J84" s="5"/>
      <c r="K84" s="4"/>
      <c r="L84" s="7"/>
      <c r="M84" s="4"/>
      <c r="N84" s="5"/>
      <c r="O84" s="5"/>
      <c r="P84" s="4"/>
      <c r="Q84" s="4"/>
      <c r="R84" s="8" t="str">
        <f>IF(B84="","",VLOOKUP(H84,参加費!$A$2:$B$10,2,FALSE)+VLOOKUP(J84,参加費!$A$2:$B$10,2,FALSE)+VLOOKUP(N84,参加費!$A$2:$B$10,2,FALSE)+VLOOKUP(O84,参加費!$A$2:$B$10,2,FALSE))</f>
        <v/>
      </c>
      <c r="S84" s="4"/>
      <c r="T84" s="10"/>
      <c r="U84" s="23" t="b">
        <f>IF(ISERROR(VLOOKUP(G84,プルダウン用データ!H75:H80,1,FALSE)),TRUE,AND(NOT(ISERROR(SEARCH("*大学?",I84))),OR(NOT(ISERROR(SEARCH("*1",I84))),NOT(ISERROR(SEARCH("*2",I84))),NOT(ISERROR(SEARCH("*3",I84))),NOT(ISERROR(SEARCH("*4",I84))),NOT(ISERROR(SEARCH("*5",I84))),NOT(ISERROR(SEARCH("*6",I84))))))</f>
        <v>1</v>
      </c>
      <c r="V84" s="10"/>
      <c r="W84" s="10"/>
      <c r="X84" s="10"/>
      <c r="Y84" s="10"/>
      <c r="Z84" s="10"/>
    </row>
    <row r="85" spans="1:26">
      <c r="A85" s="25">
        <v>74</v>
      </c>
      <c r="B85" s="4"/>
      <c r="C85" s="4"/>
      <c r="D85" s="5"/>
      <c r="E85" s="4"/>
      <c r="F85" s="8" t="str">
        <f t="shared" si="1"/>
        <v/>
      </c>
      <c r="G85" s="5"/>
      <c r="H85" s="5"/>
      <c r="I85" s="4"/>
      <c r="J85" s="5"/>
      <c r="K85" s="4"/>
      <c r="L85" s="7"/>
      <c r="M85" s="4"/>
      <c r="N85" s="5"/>
      <c r="O85" s="5"/>
      <c r="P85" s="4"/>
      <c r="Q85" s="4"/>
      <c r="R85" s="8" t="str">
        <f>IF(B85="","",VLOOKUP(H85,参加費!$A$2:$B$10,2,FALSE)+VLOOKUP(J85,参加費!$A$2:$B$10,2,FALSE)+VLOOKUP(N85,参加費!$A$2:$B$10,2,FALSE)+VLOOKUP(O85,参加費!$A$2:$B$10,2,FALSE))</f>
        <v/>
      </c>
      <c r="S85" s="4"/>
      <c r="T85" s="10"/>
      <c r="U85" s="23" t="b">
        <f>IF(ISERROR(VLOOKUP(G85,プルダウン用データ!H76:H81,1,FALSE)),TRUE,AND(NOT(ISERROR(SEARCH("*大学?",I85))),OR(NOT(ISERROR(SEARCH("*1",I85))),NOT(ISERROR(SEARCH("*2",I85))),NOT(ISERROR(SEARCH("*3",I85))),NOT(ISERROR(SEARCH("*4",I85))),NOT(ISERROR(SEARCH("*5",I85))),NOT(ISERROR(SEARCH("*6",I85))))))</f>
        <v>1</v>
      </c>
      <c r="V85" s="10"/>
      <c r="W85" s="10"/>
      <c r="X85" s="10"/>
      <c r="Y85" s="10"/>
      <c r="Z85" s="10"/>
    </row>
    <row r="86" spans="1:26">
      <c r="A86" s="25">
        <v>75</v>
      </c>
      <c r="B86" s="4"/>
      <c r="C86" s="4"/>
      <c r="D86" s="5"/>
      <c r="E86" s="4"/>
      <c r="F86" s="8" t="str">
        <f t="shared" si="1"/>
        <v/>
      </c>
      <c r="G86" s="5"/>
      <c r="H86" s="5"/>
      <c r="I86" s="4"/>
      <c r="J86" s="5"/>
      <c r="K86" s="4"/>
      <c r="L86" s="7"/>
      <c r="M86" s="4"/>
      <c r="N86" s="5"/>
      <c r="O86" s="5"/>
      <c r="P86" s="4"/>
      <c r="Q86" s="4"/>
      <c r="R86" s="8" t="str">
        <f>IF(B86="","",VLOOKUP(H86,参加費!$A$2:$B$10,2,FALSE)+VLOOKUP(J86,参加費!$A$2:$B$10,2,FALSE)+VLOOKUP(N86,参加費!$A$2:$B$10,2,FALSE)+VLOOKUP(O86,参加費!$A$2:$B$10,2,FALSE))</f>
        <v/>
      </c>
      <c r="S86" s="4"/>
      <c r="T86" s="10"/>
      <c r="U86" s="23" t="b">
        <f>IF(ISERROR(VLOOKUP(G86,プルダウン用データ!H77:H82,1,FALSE)),TRUE,AND(NOT(ISERROR(SEARCH("*大学?",I86))),OR(NOT(ISERROR(SEARCH("*1",I86))),NOT(ISERROR(SEARCH("*2",I86))),NOT(ISERROR(SEARCH("*3",I86))),NOT(ISERROR(SEARCH("*4",I86))),NOT(ISERROR(SEARCH("*5",I86))),NOT(ISERROR(SEARCH("*6",I86))))))</f>
        <v>1</v>
      </c>
      <c r="V86" s="10"/>
      <c r="W86" s="10"/>
      <c r="X86" s="10"/>
      <c r="Y86" s="10"/>
      <c r="Z86" s="10"/>
    </row>
    <row r="87" spans="1:26">
      <c r="A87" s="25">
        <v>76</v>
      </c>
      <c r="B87" s="4"/>
      <c r="C87" s="4"/>
      <c r="D87" s="5"/>
      <c r="E87" s="4"/>
      <c r="F87" s="8" t="str">
        <f t="shared" si="1"/>
        <v/>
      </c>
      <c r="G87" s="5"/>
      <c r="H87" s="5"/>
      <c r="I87" s="4"/>
      <c r="J87" s="5"/>
      <c r="K87" s="4"/>
      <c r="L87" s="7"/>
      <c r="M87" s="4"/>
      <c r="N87" s="5"/>
      <c r="O87" s="5"/>
      <c r="P87" s="4"/>
      <c r="Q87" s="4"/>
      <c r="R87" s="8" t="str">
        <f>IF(B87="","",VLOOKUP(H87,参加費!$A$2:$B$10,2,FALSE)+VLOOKUP(J87,参加費!$A$2:$B$10,2,FALSE)+VLOOKUP(N87,参加費!$A$2:$B$10,2,FALSE)+VLOOKUP(O87,参加費!$A$2:$B$10,2,FALSE))</f>
        <v/>
      </c>
      <c r="S87" s="4"/>
      <c r="T87" s="10"/>
      <c r="U87" s="23" t="b">
        <f>IF(ISERROR(VLOOKUP(G87,プルダウン用データ!H78:H83,1,FALSE)),TRUE,AND(NOT(ISERROR(SEARCH("*大学?",I87))),OR(NOT(ISERROR(SEARCH("*1",I87))),NOT(ISERROR(SEARCH("*2",I87))),NOT(ISERROR(SEARCH("*3",I87))),NOT(ISERROR(SEARCH("*4",I87))),NOT(ISERROR(SEARCH("*5",I87))),NOT(ISERROR(SEARCH("*6",I87))))))</f>
        <v>1</v>
      </c>
      <c r="V87" s="10"/>
      <c r="W87" s="10"/>
      <c r="X87" s="10"/>
      <c r="Y87" s="10"/>
      <c r="Z87" s="10"/>
    </row>
    <row r="88" spans="1:26">
      <c r="A88" s="25">
        <v>77</v>
      </c>
      <c r="B88" s="4"/>
      <c r="C88" s="4"/>
      <c r="D88" s="5"/>
      <c r="E88" s="4"/>
      <c r="F88" s="8" t="str">
        <f t="shared" si="1"/>
        <v/>
      </c>
      <c r="G88" s="5"/>
      <c r="H88" s="5"/>
      <c r="I88" s="4"/>
      <c r="J88" s="5"/>
      <c r="K88" s="4"/>
      <c r="L88" s="7"/>
      <c r="M88" s="4"/>
      <c r="N88" s="5"/>
      <c r="O88" s="5"/>
      <c r="P88" s="4"/>
      <c r="Q88" s="4"/>
      <c r="R88" s="8" t="str">
        <f>IF(B88="","",VLOOKUP(H88,参加費!$A$2:$B$10,2,FALSE)+VLOOKUP(J88,参加費!$A$2:$B$10,2,FALSE)+VLOOKUP(N88,参加費!$A$2:$B$10,2,FALSE)+VLOOKUP(O88,参加費!$A$2:$B$10,2,FALSE))</f>
        <v/>
      </c>
      <c r="S88" s="4"/>
      <c r="T88" s="10"/>
      <c r="U88" s="23" t="b">
        <f>IF(ISERROR(VLOOKUP(G88,プルダウン用データ!H79:H84,1,FALSE)),TRUE,AND(NOT(ISERROR(SEARCH("*大学?",I88))),OR(NOT(ISERROR(SEARCH("*1",I88))),NOT(ISERROR(SEARCH("*2",I88))),NOT(ISERROR(SEARCH("*3",I88))),NOT(ISERROR(SEARCH("*4",I88))),NOT(ISERROR(SEARCH("*5",I88))),NOT(ISERROR(SEARCH("*6",I88))))))</f>
        <v>1</v>
      </c>
      <c r="V88" s="10"/>
      <c r="W88" s="10"/>
      <c r="X88" s="10"/>
      <c r="Y88" s="10"/>
      <c r="Z88" s="10"/>
    </row>
    <row r="89" spans="1:26">
      <c r="A89" s="25">
        <v>78</v>
      </c>
      <c r="B89" s="4"/>
      <c r="C89" s="4"/>
      <c r="D89" s="5"/>
      <c r="E89" s="4"/>
      <c r="F89" s="8" t="str">
        <f t="shared" si="1"/>
        <v/>
      </c>
      <c r="G89" s="5"/>
      <c r="H89" s="5"/>
      <c r="I89" s="4"/>
      <c r="J89" s="5"/>
      <c r="K89" s="4"/>
      <c r="L89" s="7"/>
      <c r="M89" s="4"/>
      <c r="N89" s="5"/>
      <c r="O89" s="5"/>
      <c r="P89" s="4"/>
      <c r="Q89" s="4"/>
      <c r="R89" s="8" t="str">
        <f>IF(B89="","",VLOOKUP(H89,参加費!$A$2:$B$10,2,FALSE)+VLOOKUP(J89,参加費!$A$2:$B$10,2,FALSE)+VLOOKUP(N89,参加費!$A$2:$B$10,2,FALSE)+VLOOKUP(O89,参加費!$A$2:$B$10,2,FALSE))</f>
        <v/>
      </c>
      <c r="S89" s="4"/>
      <c r="T89" s="10"/>
      <c r="U89" s="23" t="b">
        <f>IF(ISERROR(VLOOKUP(G89,プルダウン用データ!H80:H85,1,FALSE)),TRUE,AND(NOT(ISERROR(SEARCH("*大学?",I89))),OR(NOT(ISERROR(SEARCH("*1",I89))),NOT(ISERROR(SEARCH("*2",I89))),NOT(ISERROR(SEARCH("*3",I89))),NOT(ISERROR(SEARCH("*4",I89))),NOT(ISERROR(SEARCH("*5",I89))),NOT(ISERROR(SEARCH("*6",I89))))))</f>
        <v>1</v>
      </c>
      <c r="V89" s="10"/>
      <c r="W89" s="10"/>
      <c r="X89" s="10"/>
      <c r="Y89" s="10"/>
      <c r="Z89" s="10"/>
    </row>
    <row r="90" spans="1:26">
      <c r="A90" s="25">
        <v>79</v>
      </c>
      <c r="B90" s="4"/>
      <c r="C90" s="4"/>
      <c r="D90" s="5"/>
      <c r="E90" s="4"/>
      <c r="F90" s="8" t="str">
        <f t="shared" si="1"/>
        <v/>
      </c>
      <c r="G90" s="5"/>
      <c r="H90" s="5"/>
      <c r="I90" s="4"/>
      <c r="J90" s="5"/>
      <c r="K90" s="4"/>
      <c r="L90" s="7"/>
      <c r="M90" s="4"/>
      <c r="N90" s="5"/>
      <c r="O90" s="5"/>
      <c r="P90" s="4"/>
      <c r="Q90" s="4"/>
      <c r="R90" s="8" t="str">
        <f>IF(B90="","",VLOOKUP(H90,参加費!$A$2:$B$10,2,FALSE)+VLOOKUP(J90,参加費!$A$2:$B$10,2,FALSE)+VLOOKUP(N90,参加費!$A$2:$B$10,2,FALSE)+VLOOKUP(O90,参加費!$A$2:$B$10,2,FALSE))</f>
        <v/>
      </c>
      <c r="S90" s="4"/>
      <c r="T90" s="10"/>
      <c r="U90" s="23" t="b">
        <f>IF(ISERROR(VLOOKUP(G90,プルダウン用データ!H81:H86,1,FALSE)),TRUE,AND(NOT(ISERROR(SEARCH("*大学?",I90))),OR(NOT(ISERROR(SEARCH("*1",I90))),NOT(ISERROR(SEARCH("*2",I90))),NOT(ISERROR(SEARCH("*3",I90))),NOT(ISERROR(SEARCH("*4",I90))),NOT(ISERROR(SEARCH("*5",I90))),NOT(ISERROR(SEARCH("*6",I90))))))</f>
        <v>1</v>
      </c>
      <c r="V90" s="10"/>
      <c r="W90" s="10"/>
      <c r="X90" s="10"/>
      <c r="Y90" s="10"/>
      <c r="Z90" s="10"/>
    </row>
    <row r="91" spans="1:26">
      <c r="A91" s="25">
        <v>80</v>
      </c>
      <c r="B91" s="4"/>
      <c r="C91" s="4"/>
      <c r="D91" s="5"/>
      <c r="E91" s="4"/>
      <c r="F91" s="8" t="str">
        <f t="shared" si="1"/>
        <v/>
      </c>
      <c r="G91" s="5"/>
      <c r="H91" s="5"/>
      <c r="I91" s="4"/>
      <c r="J91" s="5"/>
      <c r="K91" s="4"/>
      <c r="L91" s="7"/>
      <c r="M91" s="4"/>
      <c r="N91" s="5"/>
      <c r="O91" s="5"/>
      <c r="P91" s="4"/>
      <c r="Q91" s="4"/>
      <c r="R91" s="8" t="str">
        <f>IF(B91="","",VLOOKUP(H91,参加費!$A$2:$B$10,2,FALSE)+VLOOKUP(J91,参加費!$A$2:$B$10,2,FALSE)+VLOOKUP(N91,参加費!$A$2:$B$10,2,FALSE)+VLOOKUP(O91,参加費!$A$2:$B$10,2,FALSE))</f>
        <v/>
      </c>
      <c r="S91" s="4"/>
      <c r="T91" s="10"/>
      <c r="U91" s="23" t="b">
        <f>IF(ISERROR(VLOOKUP(G91,プルダウン用データ!H82:H87,1,FALSE)),TRUE,AND(NOT(ISERROR(SEARCH("*大学?",I91))),OR(NOT(ISERROR(SEARCH("*1",I91))),NOT(ISERROR(SEARCH("*2",I91))),NOT(ISERROR(SEARCH("*3",I91))),NOT(ISERROR(SEARCH("*4",I91))),NOT(ISERROR(SEARCH("*5",I91))),NOT(ISERROR(SEARCH("*6",I91))))))</f>
        <v>1</v>
      </c>
      <c r="V91" s="10"/>
      <c r="W91" s="10"/>
      <c r="X91" s="10"/>
      <c r="Y91" s="10"/>
      <c r="Z91" s="10"/>
    </row>
    <row r="92" spans="1:26">
      <c r="A92" s="25">
        <v>81</v>
      </c>
      <c r="B92" s="4"/>
      <c r="C92" s="4"/>
      <c r="D92" s="5"/>
      <c r="E92" s="4"/>
      <c r="F92" s="8" t="str">
        <f t="shared" si="1"/>
        <v/>
      </c>
      <c r="G92" s="5"/>
      <c r="H92" s="5"/>
      <c r="I92" s="4"/>
      <c r="J92" s="5"/>
      <c r="K92" s="4"/>
      <c r="L92" s="7"/>
      <c r="M92" s="4"/>
      <c r="N92" s="5"/>
      <c r="O92" s="5"/>
      <c r="P92" s="4"/>
      <c r="Q92" s="4"/>
      <c r="R92" s="8" t="str">
        <f>IF(B92="","",VLOOKUP(H92,参加費!$A$2:$B$10,2,FALSE)+VLOOKUP(J92,参加費!$A$2:$B$10,2,FALSE)+VLOOKUP(N92,参加費!$A$2:$B$10,2,FALSE)+VLOOKUP(O92,参加費!$A$2:$B$10,2,FALSE))</f>
        <v/>
      </c>
      <c r="S92" s="4"/>
      <c r="T92" s="10"/>
      <c r="U92" s="23" t="b">
        <f>IF(ISERROR(VLOOKUP(G92,プルダウン用データ!H83:H88,1,FALSE)),TRUE,AND(NOT(ISERROR(SEARCH("*大学?",I92))),OR(NOT(ISERROR(SEARCH("*1",I92))),NOT(ISERROR(SEARCH("*2",I92))),NOT(ISERROR(SEARCH("*3",I92))),NOT(ISERROR(SEARCH("*4",I92))),NOT(ISERROR(SEARCH("*5",I92))),NOT(ISERROR(SEARCH("*6",I92))))))</f>
        <v>1</v>
      </c>
      <c r="V92" s="10"/>
      <c r="W92" s="10"/>
      <c r="X92" s="10"/>
      <c r="Y92" s="10"/>
      <c r="Z92" s="10"/>
    </row>
    <row r="93" spans="1:26">
      <c r="A93" s="25">
        <v>82</v>
      </c>
      <c r="B93" s="4"/>
      <c r="C93" s="4"/>
      <c r="D93" s="5"/>
      <c r="E93" s="4"/>
      <c r="F93" s="8" t="str">
        <f t="shared" si="1"/>
        <v/>
      </c>
      <c r="G93" s="5"/>
      <c r="H93" s="5"/>
      <c r="I93" s="4"/>
      <c r="J93" s="5"/>
      <c r="K93" s="4"/>
      <c r="L93" s="7"/>
      <c r="M93" s="4"/>
      <c r="N93" s="5"/>
      <c r="O93" s="5"/>
      <c r="P93" s="4"/>
      <c r="Q93" s="4"/>
      <c r="R93" s="8" t="str">
        <f>IF(B93="","",VLOOKUP(H93,参加費!$A$2:$B$10,2,FALSE)+VLOOKUP(J93,参加費!$A$2:$B$10,2,FALSE)+VLOOKUP(N93,参加費!$A$2:$B$10,2,FALSE)+VLOOKUP(O93,参加費!$A$2:$B$10,2,FALSE))</f>
        <v/>
      </c>
      <c r="S93" s="4"/>
      <c r="T93" s="10"/>
      <c r="U93" s="23" t="b">
        <f>IF(ISERROR(VLOOKUP(G93,プルダウン用データ!H84:H89,1,FALSE)),TRUE,AND(NOT(ISERROR(SEARCH("*大学?",I93))),OR(NOT(ISERROR(SEARCH("*1",I93))),NOT(ISERROR(SEARCH("*2",I93))),NOT(ISERROR(SEARCH("*3",I93))),NOT(ISERROR(SEARCH("*4",I93))),NOT(ISERROR(SEARCH("*5",I93))),NOT(ISERROR(SEARCH("*6",I93))))))</f>
        <v>1</v>
      </c>
      <c r="V93" s="10"/>
      <c r="W93" s="10"/>
      <c r="X93" s="10"/>
      <c r="Y93" s="10"/>
      <c r="Z93" s="10"/>
    </row>
    <row r="94" spans="1:26">
      <c r="A94" s="25">
        <v>83</v>
      </c>
      <c r="B94" s="4"/>
      <c r="C94" s="4"/>
      <c r="D94" s="5"/>
      <c r="E94" s="4"/>
      <c r="F94" s="8" t="str">
        <f t="shared" si="1"/>
        <v/>
      </c>
      <c r="G94" s="5"/>
      <c r="H94" s="5"/>
      <c r="I94" s="4"/>
      <c r="J94" s="5"/>
      <c r="K94" s="4"/>
      <c r="L94" s="7"/>
      <c r="M94" s="4"/>
      <c r="N94" s="5"/>
      <c r="O94" s="5"/>
      <c r="P94" s="4"/>
      <c r="Q94" s="4"/>
      <c r="R94" s="8" t="str">
        <f>IF(B94="","",VLOOKUP(H94,参加費!$A$2:$B$10,2,FALSE)+VLOOKUP(J94,参加費!$A$2:$B$10,2,FALSE)+VLOOKUP(N94,参加費!$A$2:$B$10,2,FALSE)+VLOOKUP(O94,参加費!$A$2:$B$10,2,FALSE))</f>
        <v/>
      </c>
      <c r="S94" s="4"/>
      <c r="T94" s="10"/>
      <c r="U94" s="23" t="b">
        <f>IF(ISERROR(VLOOKUP(G94,プルダウン用データ!H85:H90,1,FALSE)),TRUE,AND(NOT(ISERROR(SEARCH("*大学?",I94))),OR(NOT(ISERROR(SEARCH("*1",I94))),NOT(ISERROR(SEARCH("*2",I94))),NOT(ISERROR(SEARCH("*3",I94))),NOT(ISERROR(SEARCH("*4",I94))),NOT(ISERROR(SEARCH("*5",I94))),NOT(ISERROR(SEARCH("*6",I94))))))</f>
        <v>1</v>
      </c>
      <c r="V94" s="10"/>
      <c r="W94" s="10"/>
      <c r="X94" s="10"/>
      <c r="Y94" s="10"/>
      <c r="Z94" s="10"/>
    </row>
    <row r="95" spans="1:26">
      <c r="A95" s="25">
        <v>84</v>
      </c>
      <c r="B95" s="4"/>
      <c r="C95" s="4"/>
      <c r="D95" s="5"/>
      <c r="E95" s="4"/>
      <c r="F95" s="8" t="str">
        <f t="shared" si="1"/>
        <v/>
      </c>
      <c r="G95" s="5"/>
      <c r="H95" s="5"/>
      <c r="I95" s="4"/>
      <c r="J95" s="5"/>
      <c r="K95" s="4"/>
      <c r="L95" s="7"/>
      <c r="M95" s="4"/>
      <c r="N95" s="5"/>
      <c r="O95" s="5"/>
      <c r="P95" s="4"/>
      <c r="Q95" s="4"/>
      <c r="R95" s="8" t="str">
        <f>IF(B95="","",VLOOKUP(H95,参加費!$A$2:$B$10,2,FALSE)+VLOOKUP(J95,参加費!$A$2:$B$10,2,FALSE)+VLOOKUP(N95,参加費!$A$2:$B$10,2,FALSE)+VLOOKUP(O95,参加費!$A$2:$B$10,2,FALSE))</f>
        <v/>
      </c>
      <c r="S95" s="4"/>
      <c r="T95" s="10"/>
      <c r="U95" s="23" t="b">
        <f>IF(ISERROR(VLOOKUP(G95,プルダウン用データ!H86:H91,1,FALSE)),TRUE,AND(NOT(ISERROR(SEARCH("*大学?",I95))),OR(NOT(ISERROR(SEARCH("*1",I95))),NOT(ISERROR(SEARCH("*2",I95))),NOT(ISERROR(SEARCH("*3",I95))),NOT(ISERROR(SEARCH("*4",I95))),NOT(ISERROR(SEARCH("*5",I95))),NOT(ISERROR(SEARCH("*6",I95))))))</f>
        <v>1</v>
      </c>
      <c r="V95" s="10"/>
      <c r="W95" s="10"/>
      <c r="X95" s="10"/>
      <c r="Y95" s="10"/>
      <c r="Z95" s="10"/>
    </row>
    <row r="96" spans="1:26">
      <c r="A96" s="25">
        <v>85</v>
      </c>
      <c r="B96" s="4"/>
      <c r="C96" s="4"/>
      <c r="D96" s="5"/>
      <c r="E96" s="4"/>
      <c r="F96" s="8" t="str">
        <f t="shared" si="1"/>
        <v/>
      </c>
      <c r="G96" s="5"/>
      <c r="H96" s="5"/>
      <c r="I96" s="4"/>
      <c r="J96" s="5"/>
      <c r="K96" s="4"/>
      <c r="L96" s="7"/>
      <c r="M96" s="4"/>
      <c r="N96" s="5"/>
      <c r="O96" s="5"/>
      <c r="P96" s="4"/>
      <c r="Q96" s="4"/>
      <c r="R96" s="8" t="str">
        <f>IF(B96="","",VLOOKUP(H96,参加費!$A$2:$B$10,2,FALSE)+VLOOKUP(J96,参加費!$A$2:$B$10,2,FALSE)+VLOOKUP(N96,参加費!$A$2:$B$10,2,FALSE)+VLOOKUP(O96,参加費!$A$2:$B$10,2,FALSE))</f>
        <v/>
      </c>
      <c r="S96" s="4"/>
      <c r="T96" s="10"/>
      <c r="U96" s="23" t="b">
        <f>IF(ISERROR(VLOOKUP(G96,プルダウン用データ!H87:H92,1,FALSE)),TRUE,AND(NOT(ISERROR(SEARCH("*大学?",I96))),OR(NOT(ISERROR(SEARCH("*1",I96))),NOT(ISERROR(SEARCH("*2",I96))),NOT(ISERROR(SEARCH("*3",I96))),NOT(ISERROR(SEARCH("*4",I96))),NOT(ISERROR(SEARCH("*5",I96))),NOT(ISERROR(SEARCH("*6",I96))))))</f>
        <v>1</v>
      </c>
      <c r="V96" s="10"/>
      <c r="W96" s="10"/>
      <c r="X96" s="10"/>
      <c r="Y96" s="10"/>
      <c r="Z96" s="10"/>
    </row>
    <row r="97" spans="1:26">
      <c r="A97" s="25">
        <v>86</v>
      </c>
      <c r="B97" s="4"/>
      <c r="C97" s="4"/>
      <c r="D97" s="5"/>
      <c r="E97" s="4"/>
      <c r="F97" s="8" t="str">
        <f t="shared" si="1"/>
        <v/>
      </c>
      <c r="G97" s="5"/>
      <c r="H97" s="5"/>
      <c r="I97" s="4"/>
      <c r="J97" s="5"/>
      <c r="K97" s="4"/>
      <c r="L97" s="7"/>
      <c r="M97" s="4"/>
      <c r="N97" s="5"/>
      <c r="O97" s="5"/>
      <c r="P97" s="4"/>
      <c r="Q97" s="4"/>
      <c r="R97" s="8" t="str">
        <f>IF(B97="","",VLOOKUP(H97,参加費!$A$2:$B$10,2,FALSE)+VLOOKUP(J97,参加費!$A$2:$B$10,2,FALSE)+VLOOKUP(N97,参加費!$A$2:$B$10,2,FALSE)+VLOOKUP(O97,参加費!$A$2:$B$10,2,FALSE))</f>
        <v/>
      </c>
      <c r="S97" s="4"/>
      <c r="T97" s="10"/>
      <c r="U97" s="23" t="b">
        <f>IF(ISERROR(VLOOKUP(G97,プルダウン用データ!H88:H93,1,FALSE)),TRUE,AND(NOT(ISERROR(SEARCH("*大学?",I97))),OR(NOT(ISERROR(SEARCH("*1",I97))),NOT(ISERROR(SEARCH("*2",I97))),NOT(ISERROR(SEARCH("*3",I97))),NOT(ISERROR(SEARCH("*4",I97))),NOT(ISERROR(SEARCH("*5",I97))),NOT(ISERROR(SEARCH("*6",I97))))))</f>
        <v>1</v>
      </c>
      <c r="V97" s="10"/>
      <c r="W97" s="10"/>
      <c r="X97" s="10"/>
      <c r="Y97" s="10"/>
      <c r="Z97" s="10"/>
    </row>
    <row r="98" spans="1:26">
      <c r="A98" s="25">
        <v>87</v>
      </c>
      <c r="B98" s="4"/>
      <c r="C98" s="4"/>
      <c r="D98" s="5"/>
      <c r="E98" s="4"/>
      <c r="F98" s="8" t="str">
        <f t="shared" si="1"/>
        <v/>
      </c>
      <c r="G98" s="5"/>
      <c r="H98" s="5"/>
      <c r="I98" s="4"/>
      <c r="J98" s="5"/>
      <c r="K98" s="4"/>
      <c r="L98" s="7"/>
      <c r="M98" s="4"/>
      <c r="N98" s="5"/>
      <c r="O98" s="5"/>
      <c r="P98" s="4"/>
      <c r="Q98" s="4"/>
      <c r="R98" s="8" t="str">
        <f>IF(B98="","",VLOOKUP(H98,参加費!$A$2:$B$10,2,FALSE)+VLOOKUP(J98,参加費!$A$2:$B$10,2,FALSE)+VLOOKUP(N98,参加費!$A$2:$B$10,2,FALSE)+VLOOKUP(O98,参加費!$A$2:$B$10,2,FALSE))</f>
        <v/>
      </c>
      <c r="S98" s="4"/>
      <c r="T98" s="10"/>
      <c r="U98" s="23" t="b">
        <f>IF(ISERROR(VLOOKUP(G98,プルダウン用データ!H89:H94,1,FALSE)),TRUE,AND(NOT(ISERROR(SEARCH("*大学?",I98))),OR(NOT(ISERROR(SEARCH("*1",I98))),NOT(ISERROR(SEARCH("*2",I98))),NOT(ISERROR(SEARCH("*3",I98))),NOT(ISERROR(SEARCH("*4",I98))),NOT(ISERROR(SEARCH("*5",I98))),NOT(ISERROR(SEARCH("*6",I98))))))</f>
        <v>1</v>
      </c>
      <c r="V98" s="10"/>
      <c r="W98" s="10"/>
      <c r="X98" s="10"/>
      <c r="Y98" s="10"/>
      <c r="Z98" s="10"/>
    </row>
    <row r="99" spans="1:26">
      <c r="A99" s="25">
        <v>88</v>
      </c>
      <c r="B99" s="4"/>
      <c r="C99" s="4"/>
      <c r="D99" s="5"/>
      <c r="E99" s="4"/>
      <c r="F99" s="8" t="str">
        <f t="shared" si="1"/>
        <v/>
      </c>
      <c r="G99" s="5"/>
      <c r="H99" s="5"/>
      <c r="I99" s="4"/>
      <c r="J99" s="5"/>
      <c r="K99" s="4"/>
      <c r="L99" s="7"/>
      <c r="M99" s="4"/>
      <c r="N99" s="5"/>
      <c r="O99" s="5"/>
      <c r="P99" s="4"/>
      <c r="Q99" s="4"/>
      <c r="R99" s="8" t="str">
        <f>IF(B99="","",VLOOKUP(H99,参加費!$A$2:$B$10,2,FALSE)+VLOOKUP(J99,参加費!$A$2:$B$10,2,FALSE)+VLOOKUP(N99,参加費!$A$2:$B$10,2,FALSE)+VLOOKUP(O99,参加費!$A$2:$B$10,2,FALSE))</f>
        <v/>
      </c>
      <c r="S99" s="4"/>
      <c r="T99" s="10"/>
      <c r="U99" s="23" t="b">
        <f>IF(ISERROR(VLOOKUP(G99,プルダウン用データ!H90:H95,1,FALSE)),TRUE,AND(NOT(ISERROR(SEARCH("*大学?",I99))),OR(NOT(ISERROR(SEARCH("*1",I99))),NOT(ISERROR(SEARCH("*2",I99))),NOT(ISERROR(SEARCH("*3",I99))),NOT(ISERROR(SEARCH("*4",I99))),NOT(ISERROR(SEARCH("*5",I99))),NOT(ISERROR(SEARCH("*6",I99))))))</f>
        <v>1</v>
      </c>
      <c r="V99" s="10"/>
      <c r="W99" s="10"/>
      <c r="X99" s="10"/>
      <c r="Y99" s="10"/>
      <c r="Z99" s="10"/>
    </row>
    <row r="100" spans="1:26">
      <c r="A100" s="25">
        <v>89</v>
      </c>
      <c r="B100" s="4"/>
      <c r="C100" s="4"/>
      <c r="D100" s="5"/>
      <c r="E100" s="4"/>
      <c r="F100" s="8" t="str">
        <f t="shared" si="1"/>
        <v/>
      </c>
      <c r="G100" s="5"/>
      <c r="H100" s="5"/>
      <c r="I100" s="4"/>
      <c r="J100" s="5"/>
      <c r="K100" s="4"/>
      <c r="L100" s="7"/>
      <c r="M100" s="4"/>
      <c r="N100" s="5"/>
      <c r="O100" s="5"/>
      <c r="P100" s="4"/>
      <c r="Q100" s="4"/>
      <c r="R100" s="8" t="str">
        <f>IF(B100="","",VLOOKUP(H100,参加費!$A$2:$B$10,2,FALSE)+VLOOKUP(J100,参加費!$A$2:$B$10,2,FALSE)+VLOOKUP(N100,参加費!$A$2:$B$10,2,FALSE)+VLOOKUP(O100,参加費!$A$2:$B$10,2,FALSE))</f>
        <v/>
      </c>
      <c r="S100" s="4"/>
      <c r="T100" s="10"/>
      <c r="U100" s="23" t="b">
        <f>IF(ISERROR(VLOOKUP(G100,プルダウン用データ!H91:H96,1,FALSE)),TRUE,AND(NOT(ISERROR(SEARCH("*大学?",I100))),OR(NOT(ISERROR(SEARCH("*1",I100))),NOT(ISERROR(SEARCH("*2",I100))),NOT(ISERROR(SEARCH("*3",I100))),NOT(ISERROR(SEARCH("*4",I100))),NOT(ISERROR(SEARCH("*5",I100))),NOT(ISERROR(SEARCH("*6",I100))))))</f>
        <v>1</v>
      </c>
      <c r="V100" s="10"/>
      <c r="W100" s="10"/>
      <c r="X100" s="10"/>
      <c r="Y100" s="10"/>
      <c r="Z100" s="10"/>
    </row>
    <row r="101" spans="1:26">
      <c r="A101" s="25">
        <v>90</v>
      </c>
      <c r="B101" s="4"/>
      <c r="C101" s="4"/>
      <c r="D101" s="5"/>
      <c r="E101" s="4"/>
      <c r="F101" s="8" t="str">
        <f t="shared" si="1"/>
        <v/>
      </c>
      <c r="G101" s="5"/>
      <c r="H101" s="5"/>
      <c r="I101" s="4"/>
      <c r="J101" s="5"/>
      <c r="K101" s="4"/>
      <c r="L101" s="7"/>
      <c r="M101" s="4"/>
      <c r="N101" s="5"/>
      <c r="O101" s="5"/>
      <c r="P101" s="4"/>
      <c r="Q101" s="4"/>
      <c r="R101" s="8" t="str">
        <f>IF(B101="","",VLOOKUP(H101,参加費!$A$2:$B$10,2,FALSE)+VLOOKUP(J101,参加費!$A$2:$B$10,2,FALSE)+VLOOKUP(N101,参加費!$A$2:$B$10,2,FALSE)+VLOOKUP(O101,参加費!$A$2:$B$10,2,FALSE))</f>
        <v/>
      </c>
      <c r="S101" s="4"/>
      <c r="T101" s="10"/>
      <c r="U101" s="23" t="b">
        <f>IF(ISERROR(VLOOKUP(G101,プルダウン用データ!H92:H97,1,FALSE)),TRUE,AND(NOT(ISERROR(SEARCH("*大学?",I101))),OR(NOT(ISERROR(SEARCH("*1",I101))),NOT(ISERROR(SEARCH("*2",I101))),NOT(ISERROR(SEARCH("*3",I101))),NOT(ISERROR(SEARCH("*4",I101))),NOT(ISERROR(SEARCH("*5",I101))),NOT(ISERROR(SEARCH("*6",I101))))))</f>
        <v>1</v>
      </c>
      <c r="V101" s="10"/>
      <c r="W101" s="10"/>
      <c r="X101" s="10"/>
      <c r="Y101" s="10"/>
      <c r="Z101" s="10"/>
    </row>
    <row r="102" spans="1:26">
      <c r="A102" s="25">
        <v>91</v>
      </c>
      <c r="B102" s="4"/>
      <c r="C102" s="4"/>
      <c r="D102" s="5"/>
      <c r="E102" s="4"/>
      <c r="F102" s="8" t="str">
        <f t="shared" si="1"/>
        <v/>
      </c>
      <c r="G102" s="5"/>
      <c r="H102" s="5"/>
      <c r="I102" s="4"/>
      <c r="J102" s="5"/>
      <c r="K102" s="4"/>
      <c r="L102" s="7"/>
      <c r="M102" s="4"/>
      <c r="N102" s="5"/>
      <c r="O102" s="5"/>
      <c r="P102" s="4"/>
      <c r="Q102" s="4"/>
      <c r="R102" s="8" t="str">
        <f>IF(B102="","",VLOOKUP(H102,参加費!$A$2:$B$10,2,FALSE)+VLOOKUP(J102,参加費!$A$2:$B$10,2,FALSE)+VLOOKUP(N102,参加費!$A$2:$B$10,2,FALSE)+VLOOKUP(O102,参加費!$A$2:$B$10,2,FALSE))</f>
        <v/>
      </c>
      <c r="S102" s="4"/>
      <c r="T102" s="10"/>
      <c r="U102" s="23" t="b">
        <f>IF(ISERROR(VLOOKUP(G102,プルダウン用データ!H93:H98,1,FALSE)),TRUE,AND(NOT(ISERROR(SEARCH("*大学?",I102))),OR(NOT(ISERROR(SEARCH("*1",I102))),NOT(ISERROR(SEARCH("*2",I102))),NOT(ISERROR(SEARCH("*3",I102))),NOT(ISERROR(SEARCH("*4",I102))),NOT(ISERROR(SEARCH("*5",I102))),NOT(ISERROR(SEARCH("*6",I102))))))</f>
        <v>1</v>
      </c>
      <c r="V102" s="10"/>
      <c r="W102" s="10"/>
      <c r="X102" s="10"/>
      <c r="Y102" s="10"/>
      <c r="Z102" s="10"/>
    </row>
    <row r="103" spans="1:26">
      <c r="A103" s="25">
        <v>92</v>
      </c>
      <c r="B103" s="4"/>
      <c r="C103" s="4"/>
      <c r="D103" s="5"/>
      <c r="E103" s="4"/>
      <c r="F103" s="8" t="str">
        <f t="shared" si="1"/>
        <v/>
      </c>
      <c r="G103" s="5"/>
      <c r="H103" s="5"/>
      <c r="I103" s="4"/>
      <c r="J103" s="5"/>
      <c r="K103" s="4"/>
      <c r="L103" s="7"/>
      <c r="M103" s="4"/>
      <c r="N103" s="5"/>
      <c r="O103" s="5"/>
      <c r="P103" s="4"/>
      <c r="Q103" s="4"/>
      <c r="R103" s="8" t="str">
        <f>IF(B103="","",VLOOKUP(H103,参加費!$A$2:$B$10,2,FALSE)+VLOOKUP(J103,参加費!$A$2:$B$10,2,FALSE)+VLOOKUP(N103,参加費!$A$2:$B$10,2,FALSE)+VLOOKUP(O103,参加費!$A$2:$B$10,2,FALSE))</f>
        <v/>
      </c>
      <c r="S103" s="4"/>
      <c r="T103" s="10"/>
      <c r="U103" s="23" t="b">
        <f>IF(ISERROR(VLOOKUP(G103,プルダウン用データ!H94:H99,1,FALSE)),TRUE,AND(NOT(ISERROR(SEARCH("*大学?",I103))),OR(NOT(ISERROR(SEARCH("*1",I103))),NOT(ISERROR(SEARCH("*2",I103))),NOT(ISERROR(SEARCH("*3",I103))),NOT(ISERROR(SEARCH("*4",I103))),NOT(ISERROR(SEARCH("*5",I103))),NOT(ISERROR(SEARCH("*6",I103))))))</f>
        <v>1</v>
      </c>
      <c r="V103" s="10"/>
      <c r="W103" s="10"/>
      <c r="X103" s="10"/>
      <c r="Y103" s="10"/>
      <c r="Z103" s="10"/>
    </row>
    <row r="104" spans="1:26">
      <c r="A104" s="25">
        <v>93</v>
      </c>
      <c r="B104" s="4"/>
      <c r="C104" s="4"/>
      <c r="D104" s="5"/>
      <c r="E104" s="4"/>
      <c r="F104" s="8" t="str">
        <f t="shared" si="1"/>
        <v/>
      </c>
      <c r="G104" s="5"/>
      <c r="H104" s="5"/>
      <c r="I104" s="4"/>
      <c r="J104" s="5"/>
      <c r="K104" s="4"/>
      <c r="L104" s="7"/>
      <c r="M104" s="4"/>
      <c r="N104" s="5"/>
      <c r="O104" s="5"/>
      <c r="P104" s="4"/>
      <c r="Q104" s="4"/>
      <c r="R104" s="8" t="str">
        <f>IF(B104="","",VLOOKUP(H104,参加費!$A$2:$B$10,2,FALSE)+VLOOKUP(J104,参加費!$A$2:$B$10,2,FALSE)+VLOOKUP(N104,参加費!$A$2:$B$10,2,FALSE)+VLOOKUP(O104,参加費!$A$2:$B$10,2,FALSE))</f>
        <v/>
      </c>
      <c r="S104" s="4"/>
      <c r="T104" s="10"/>
      <c r="U104" s="23" t="b">
        <f>IF(ISERROR(VLOOKUP(G104,プルダウン用データ!H95:H100,1,FALSE)),TRUE,AND(NOT(ISERROR(SEARCH("*大学?",I104))),OR(NOT(ISERROR(SEARCH("*1",I104))),NOT(ISERROR(SEARCH("*2",I104))),NOT(ISERROR(SEARCH("*3",I104))),NOT(ISERROR(SEARCH("*4",I104))),NOT(ISERROR(SEARCH("*5",I104))),NOT(ISERROR(SEARCH("*6",I104))))))</f>
        <v>1</v>
      </c>
      <c r="V104" s="10"/>
      <c r="W104" s="10"/>
      <c r="X104" s="10"/>
      <c r="Y104" s="10"/>
      <c r="Z104" s="10"/>
    </row>
    <row r="105" spans="1:26">
      <c r="A105" s="25">
        <v>94</v>
      </c>
      <c r="B105" s="4"/>
      <c r="C105" s="4"/>
      <c r="D105" s="5"/>
      <c r="E105" s="4"/>
      <c r="F105" s="8" t="str">
        <f t="shared" si="1"/>
        <v/>
      </c>
      <c r="G105" s="5"/>
      <c r="H105" s="5"/>
      <c r="I105" s="4"/>
      <c r="J105" s="5"/>
      <c r="K105" s="4"/>
      <c r="L105" s="7"/>
      <c r="M105" s="4"/>
      <c r="N105" s="5"/>
      <c r="O105" s="5"/>
      <c r="P105" s="4"/>
      <c r="Q105" s="4"/>
      <c r="R105" s="8" t="str">
        <f>IF(B105="","",VLOOKUP(H105,参加費!$A$2:$B$10,2,FALSE)+VLOOKUP(J105,参加費!$A$2:$B$10,2,FALSE)+VLOOKUP(N105,参加費!$A$2:$B$10,2,FALSE)+VLOOKUP(O105,参加費!$A$2:$B$10,2,FALSE))</f>
        <v/>
      </c>
      <c r="S105" s="4"/>
      <c r="T105" s="10"/>
      <c r="U105" s="23" t="b">
        <f>IF(ISERROR(VLOOKUP(G105,プルダウン用データ!H96:H101,1,FALSE)),TRUE,AND(NOT(ISERROR(SEARCH("*大学?",I105))),OR(NOT(ISERROR(SEARCH("*1",I105))),NOT(ISERROR(SEARCH("*2",I105))),NOT(ISERROR(SEARCH("*3",I105))),NOT(ISERROR(SEARCH("*4",I105))),NOT(ISERROR(SEARCH("*5",I105))),NOT(ISERROR(SEARCH("*6",I105))))))</f>
        <v>1</v>
      </c>
      <c r="V105" s="10"/>
      <c r="W105" s="10"/>
      <c r="X105" s="10"/>
      <c r="Y105" s="10"/>
      <c r="Z105" s="10"/>
    </row>
    <row r="106" spans="1:26">
      <c r="A106" s="25">
        <v>95</v>
      </c>
      <c r="B106" s="4"/>
      <c r="C106" s="4"/>
      <c r="D106" s="5"/>
      <c r="E106" s="4"/>
      <c r="F106" s="8" t="str">
        <f t="shared" si="1"/>
        <v/>
      </c>
      <c r="G106" s="5"/>
      <c r="H106" s="5"/>
      <c r="I106" s="4"/>
      <c r="J106" s="5"/>
      <c r="K106" s="4"/>
      <c r="L106" s="7"/>
      <c r="M106" s="4"/>
      <c r="N106" s="5"/>
      <c r="O106" s="5"/>
      <c r="P106" s="4"/>
      <c r="Q106" s="4"/>
      <c r="R106" s="8" t="str">
        <f>IF(B106="","",VLOOKUP(H106,参加費!$A$2:$B$10,2,FALSE)+VLOOKUP(J106,参加費!$A$2:$B$10,2,FALSE)+VLOOKUP(N106,参加費!$A$2:$B$10,2,FALSE)+VLOOKUP(O106,参加費!$A$2:$B$10,2,FALSE))</f>
        <v/>
      </c>
      <c r="S106" s="4"/>
      <c r="T106" s="10"/>
      <c r="U106" s="23" t="b">
        <f>IF(ISERROR(VLOOKUP(G106,プルダウン用データ!H97:H102,1,FALSE)),TRUE,AND(NOT(ISERROR(SEARCH("*大学?",I106))),OR(NOT(ISERROR(SEARCH("*1",I106))),NOT(ISERROR(SEARCH("*2",I106))),NOT(ISERROR(SEARCH("*3",I106))),NOT(ISERROR(SEARCH("*4",I106))),NOT(ISERROR(SEARCH("*5",I106))),NOT(ISERROR(SEARCH("*6",I106))))))</f>
        <v>1</v>
      </c>
      <c r="V106" s="10"/>
      <c r="W106" s="10"/>
      <c r="X106" s="10"/>
      <c r="Y106" s="10"/>
      <c r="Z106" s="10"/>
    </row>
    <row r="107" spans="1:26">
      <c r="A107" s="25">
        <v>96</v>
      </c>
      <c r="B107" s="4"/>
      <c r="C107" s="4"/>
      <c r="D107" s="5"/>
      <c r="E107" s="4"/>
      <c r="F107" s="8" t="str">
        <f t="shared" si="1"/>
        <v/>
      </c>
      <c r="G107" s="5"/>
      <c r="H107" s="5"/>
      <c r="I107" s="4"/>
      <c r="J107" s="5"/>
      <c r="K107" s="4"/>
      <c r="L107" s="7"/>
      <c r="M107" s="4"/>
      <c r="N107" s="5"/>
      <c r="O107" s="5"/>
      <c r="P107" s="4"/>
      <c r="Q107" s="4"/>
      <c r="R107" s="8" t="str">
        <f>IF(B107="","",VLOOKUP(H107,参加費!$A$2:$B$10,2,FALSE)+VLOOKUP(J107,参加費!$A$2:$B$10,2,FALSE)+VLOOKUP(N107,参加費!$A$2:$B$10,2,FALSE)+VLOOKUP(O107,参加費!$A$2:$B$10,2,FALSE))</f>
        <v/>
      </c>
      <c r="S107" s="4"/>
      <c r="T107" s="10"/>
      <c r="U107" s="23" t="b">
        <f>IF(ISERROR(VLOOKUP(G107,プルダウン用データ!H98:H103,1,FALSE)),TRUE,AND(NOT(ISERROR(SEARCH("*大学?",I107))),OR(NOT(ISERROR(SEARCH("*1",I107))),NOT(ISERROR(SEARCH("*2",I107))),NOT(ISERROR(SEARCH("*3",I107))),NOT(ISERROR(SEARCH("*4",I107))),NOT(ISERROR(SEARCH("*5",I107))),NOT(ISERROR(SEARCH("*6",I107))))))</f>
        <v>1</v>
      </c>
      <c r="V107" s="10"/>
      <c r="W107" s="10"/>
      <c r="X107" s="10"/>
      <c r="Y107" s="10"/>
      <c r="Z107" s="10"/>
    </row>
    <row r="108" spans="1:26">
      <c r="A108" s="25">
        <v>97</v>
      </c>
      <c r="B108" s="4"/>
      <c r="C108" s="4"/>
      <c r="D108" s="5"/>
      <c r="E108" s="4"/>
      <c r="F108" s="8" t="str">
        <f t="shared" si="1"/>
        <v/>
      </c>
      <c r="G108" s="5"/>
      <c r="H108" s="5"/>
      <c r="I108" s="4"/>
      <c r="J108" s="5"/>
      <c r="K108" s="4"/>
      <c r="L108" s="7"/>
      <c r="M108" s="4"/>
      <c r="N108" s="5"/>
      <c r="O108" s="5"/>
      <c r="P108" s="4"/>
      <c r="Q108" s="4"/>
      <c r="R108" s="8" t="str">
        <f>IF(B108="","",VLOOKUP(H108,参加費!$A$2:$B$10,2,FALSE)+VLOOKUP(J108,参加費!$A$2:$B$10,2,FALSE)+VLOOKUP(N108,参加費!$A$2:$B$10,2,FALSE)+VLOOKUP(O108,参加費!$A$2:$B$10,2,FALSE))</f>
        <v/>
      </c>
      <c r="S108" s="4"/>
      <c r="T108" s="10"/>
      <c r="U108" s="23" t="b">
        <f>IF(ISERROR(VLOOKUP(G108,プルダウン用データ!H99:H104,1,FALSE)),TRUE,AND(NOT(ISERROR(SEARCH("*大学?",I108))),OR(NOT(ISERROR(SEARCH("*1",I108))),NOT(ISERROR(SEARCH("*2",I108))),NOT(ISERROR(SEARCH("*3",I108))),NOT(ISERROR(SEARCH("*4",I108))),NOT(ISERROR(SEARCH("*5",I108))),NOT(ISERROR(SEARCH("*6",I108))))))</f>
        <v>1</v>
      </c>
      <c r="V108" s="10"/>
      <c r="W108" s="10"/>
      <c r="X108" s="10"/>
      <c r="Y108" s="10"/>
      <c r="Z108" s="10"/>
    </row>
    <row r="109" spans="1:26">
      <c r="A109" s="25">
        <v>98</v>
      </c>
      <c r="B109" s="4"/>
      <c r="C109" s="4"/>
      <c r="D109" s="5"/>
      <c r="E109" s="4"/>
      <c r="F109" s="8" t="str">
        <f t="shared" si="1"/>
        <v/>
      </c>
      <c r="G109" s="5"/>
      <c r="H109" s="5"/>
      <c r="I109" s="4"/>
      <c r="J109" s="5"/>
      <c r="K109" s="4"/>
      <c r="L109" s="7"/>
      <c r="M109" s="4"/>
      <c r="N109" s="5"/>
      <c r="O109" s="5"/>
      <c r="P109" s="4"/>
      <c r="Q109" s="4"/>
      <c r="R109" s="8" t="str">
        <f>IF(B109="","",VLOOKUP(H109,参加費!$A$2:$B$10,2,FALSE)+VLOOKUP(J109,参加費!$A$2:$B$10,2,FALSE)+VLOOKUP(N109,参加費!$A$2:$B$10,2,FALSE)+VLOOKUP(O109,参加費!$A$2:$B$10,2,FALSE))</f>
        <v/>
      </c>
      <c r="S109" s="4"/>
      <c r="T109" s="10"/>
      <c r="U109" s="23" t="b">
        <f>IF(ISERROR(VLOOKUP(G109,プルダウン用データ!H100:H105,1,FALSE)),TRUE,AND(NOT(ISERROR(SEARCH("*大学?",I109))),OR(NOT(ISERROR(SEARCH("*1",I109))),NOT(ISERROR(SEARCH("*2",I109))),NOT(ISERROR(SEARCH("*3",I109))),NOT(ISERROR(SEARCH("*4",I109))),NOT(ISERROR(SEARCH("*5",I109))),NOT(ISERROR(SEARCH("*6",I109))))))</f>
        <v>1</v>
      </c>
      <c r="V109" s="10"/>
      <c r="W109" s="10"/>
      <c r="X109" s="10"/>
      <c r="Y109" s="10"/>
      <c r="Z109" s="10"/>
    </row>
    <row r="110" spans="1:26">
      <c r="A110" s="25">
        <v>99</v>
      </c>
      <c r="B110" s="4"/>
      <c r="C110" s="4"/>
      <c r="D110" s="5"/>
      <c r="E110" s="4"/>
      <c r="F110" s="8" t="str">
        <f t="shared" si="1"/>
        <v/>
      </c>
      <c r="G110" s="5"/>
      <c r="H110" s="5"/>
      <c r="I110" s="4"/>
      <c r="J110" s="5"/>
      <c r="K110" s="4"/>
      <c r="L110" s="7"/>
      <c r="M110" s="4"/>
      <c r="N110" s="5"/>
      <c r="O110" s="5"/>
      <c r="P110" s="4"/>
      <c r="Q110" s="4"/>
      <c r="R110" s="8" t="str">
        <f>IF(B110="","",VLOOKUP(H110,参加費!$A$2:$B$10,2,FALSE)+VLOOKUP(J110,参加費!$A$2:$B$10,2,FALSE)+VLOOKUP(N110,参加費!$A$2:$B$10,2,FALSE)+VLOOKUP(O110,参加費!$A$2:$B$10,2,FALSE))</f>
        <v/>
      </c>
      <c r="S110" s="4"/>
      <c r="T110" s="10"/>
      <c r="U110" s="23" t="b">
        <f>IF(ISERROR(VLOOKUP(G110,プルダウン用データ!H101:H106,1,FALSE)),TRUE,AND(NOT(ISERROR(SEARCH("*大学?",I110))),OR(NOT(ISERROR(SEARCH("*1",I110))),NOT(ISERROR(SEARCH("*2",I110))),NOT(ISERROR(SEARCH("*3",I110))),NOT(ISERROR(SEARCH("*4",I110))),NOT(ISERROR(SEARCH("*5",I110))),NOT(ISERROR(SEARCH("*6",I110))))))</f>
        <v>1</v>
      </c>
      <c r="V110" s="10"/>
      <c r="W110" s="10"/>
      <c r="X110" s="10"/>
      <c r="Y110" s="10"/>
      <c r="Z110" s="10"/>
    </row>
    <row r="111" spans="1:26">
      <c r="A111" s="25">
        <v>100</v>
      </c>
      <c r="B111" s="4"/>
      <c r="C111" s="4"/>
      <c r="D111" s="5"/>
      <c r="E111" s="4"/>
      <c r="F111" s="8" t="str">
        <f t="shared" si="1"/>
        <v/>
      </c>
      <c r="G111" s="5"/>
      <c r="H111" s="5"/>
      <c r="I111" s="4"/>
      <c r="J111" s="5"/>
      <c r="K111" s="4"/>
      <c r="L111" s="7"/>
      <c r="M111" s="4"/>
      <c r="N111" s="5"/>
      <c r="O111" s="5"/>
      <c r="P111" s="4"/>
      <c r="Q111" s="4"/>
      <c r="R111" s="8" t="str">
        <f>IF(B111="","",VLOOKUP(H111,参加費!$A$2:$B$10,2,FALSE)+VLOOKUP(J111,参加費!$A$2:$B$10,2,FALSE)+VLOOKUP(N111,参加費!$A$2:$B$10,2,FALSE)+VLOOKUP(O111,参加費!$A$2:$B$10,2,FALSE))</f>
        <v/>
      </c>
      <c r="S111" s="4"/>
      <c r="T111" s="10"/>
      <c r="U111" s="23" t="b">
        <f>IF(ISERROR(VLOOKUP(G111,プルダウン用データ!H102:H107,1,FALSE)),TRUE,AND(NOT(ISERROR(SEARCH("*大学?",I111))),OR(NOT(ISERROR(SEARCH("*1",I111))),NOT(ISERROR(SEARCH("*2",I111))),NOT(ISERROR(SEARCH("*3",I111))),NOT(ISERROR(SEARCH("*4",I111))),NOT(ISERROR(SEARCH("*5",I111))),NOT(ISERROR(SEARCH("*6",I111))))))</f>
        <v>1</v>
      </c>
      <c r="V111" s="10"/>
      <c r="W111" s="10"/>
      <c r="X111" s="10"/>
      <c r="Y111" s="10"/>
      <c r="Z111" s="10"/>
    </row>
    <row r="112" spans="1:26">
      <c r="A112" s="10"/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</row>
    <row r="113" spans="1:26">
      <c r="A113" s="10"/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</row>
    <row r="114" spans="1:26">
      <c r="A114" s="10"/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</row>
    <row r="115" spans="1:26">
      <c r="A115" s="10"/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</row>
    <row r="116" spans="1:26">
      <c r="A116" s="10"/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</row>
    <row r="117" spans="1:26">
      <c r="A117" s="10"/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</row>
    <row r="118" spans="1:26">
      <c r="A118" s="10"/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</row>
    <row r="119" spans="1:26">
      <c r="A119" s="10"/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</row>
    <row r="120" spans="1:26">
      <c r="A120" s="10"/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</row>
    <row r="121" spans="1:26">
      <c r="A121" s="10"/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</row>
    <row r="122" spans="1:26">
      <c r="A122" s="10"/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</row>
    <row r="123" spans="1:26">
      <c r="A123" s="10"/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</row>
  </sheetData>
  <sheetProtection sheet="1" objects="1" scenarios="1"/>
  <phoneticPr fontId="1"/>
  <dataValidations count="6">
    <dataValidation type="custom" showInputMessage="1" showErrorMessage="1" errorTitle="入力規則を満たしていません" error="姓名の間にスペースを入れてください．（例：にしうみ のぶひこ）" promptTitle="姓名の間にスペースを入れてください" sqref="C11:C111" xr:uid="{8781121C-5DCA-2341-B777-97BEF6CABA48}">
      <formula1>OR(ISBLANK(C11),NOT(ISERROR(SEARCH("* *",C11))))</formula1>
    </dataValidation>
    <dataValidation type="date" imeMode="halfAlpha" allowBlank="1" showInputMessage="1" showErrorMessage="1" errorTitle="入力規則を満たしていません" error="半角で入力されているか，区切り文字が半角スラッシュか，日付が有効であるかなどをご確認ください．（例：2020/12/13）" sqref="E11:E111" xr:uid="{726E42D5-ABA0-574B-9F95-24E7AD935365}">
      <formula1>1</formula1>
      <formula2>44286</formula2>
    </dataValidation>
    <dataValidation type="custom" allowBlank="1" showInputMessage="1" showErrorMessage="1" errorTitle="入力規則を満たしていません" error="半角で正確に入力してください（例：111-1111）" sqref="P11:P111" xr:uid="{A813C8C9-AAC9-D145-A142-B05DEE1D00BF}">
      <formula1>NOT(ISERROR(SEARCH("???-????",P11)))</formula1>
    </dataValidation>
    <dataValidation type="custom" showInputMessage="1" showErrorMessage="1" errorTitle="入力規則を満たしていません" error="姓名の間にスペースを入れてください．（例：西海 信彦）" promptTitle="姓名の間にスペースを入れてください" sqref="B11:B111" xr:uid="{1201E0A6-4AE0-624B-A46C-75BEFF897565}">
      <formula1>OR(ISBLANK(B11),NOT(ISERROR(SEARCH("* *",B11))))</formula1>
    </dataValidation>
    <dataValidation type="custom" allowBlank="1" showInputMessage="1" showErrorMessage="1" errorTitle="入力規則を満たしていません" error="セレクション対象クラスに出場する方は，所属を「〇〇大学＋学年」としてください．（例：大阪大学3）" sqref="I11:I111" xr:uid="{ACF6CBCE-409D-984D-8228-4A873B47CF4C}">
      <formula1>U11</formula1>
    </dataValidation>
    <dataValidation type="whole" imeMode="halfAlpha" operator="greaterThanOrEqual" allowBlank="1" showInputMessage="1" showErrorMessage="1" errorTitle="入力規則を満たしていません" error="半角整数で入力してください．（例：123456）" sqref="K11:K111" xr:uid="{9B23DFF8-06E5-1D41-848A-DE8BFD2326F4}">
      <formula1>1</formula1>
    </dataValidation>
  </dataValidations>
  <pageMargins left="0.7" right="0.7" top="0.75" bottom="0.75" header="0.3" footer="0.3"/>
  <pageSetup paperSize="9" orientation="portrait" horizontalDpi="0" verticalDpi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BC85DD71-4074-A64F-939F-F16C8BDD7704}">
            <xm:f>AND($N11=プルダウン用データ!$N$3,$O11=プルダウン用データ!$N$3)</xm:f>
            <x14:dxf>
              <fill>
                <patternFill>
                  <bgColor theme="2" tint="-9.9948118533890809E-2"/>
                </patternFill>
              </fill>
            </x14:dxf>
          </x14:cfRule>
          <xm:sqref>P11:Q111</xm:sqref>
        </x14:conditionalFormatting>
        <x14:conditionalFormatting xmlns:xm="http://schemas.microsoft.com/office/excel/2006/main">
          <x14:cfRule type="expression" priority="1" id="{C945E0CD-1A44-A943-87D8-1D7B326BDF3E}">
            <xm:f>J12=プルダウン用データ!$J$2</xm:f>
            <x14:dxf>
              <fill>
                <patternFill>
                  <bgColor theme="2" tint="-9.9948118533890809E-2"/>
                </patternFill>
              </fill>
            </x14:dxf>
          </x14:cfRule>
          <xm:sqref>K12:K111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FDB3F0F5-FA5C-8B4F-874F-D1BE9B6E9A29}">
          <x14:formula1>
            <xm:f>プルダウン用データ!$D$2:$D$3</xm:f>
          </x14:formula1>
          <xm:sqref>D11:D111</xm:sqref>
        </x14:dataValidation>
        <x14:dataValidation type="list" allowBlank="1" showInputMessage="1" showErrorMessage="1" xr:uid="{8A5235FA-BE17-1349-BD80-315960140132}">
          <x14:formula1>
            <xm:f>プルダウン用データ!$H$2:$H$13</xm:f>
          </x14:formula1>
          <xm:sqref>G11:G111</xm:sqref>
        </x14:dataValidation>
        <x14:dataValidation type="list" allowBlank="1" showInputMessage="1" showErrorMessage="1" xr:uid="{C1B25F09-417E-6549-B7E4-342E56190822}">
          <x14:formula1>
            <xm:f>プルダウン用データ!$I$2:$I$5</xm:f>
          </x14:formula1>
          <xm:sqref>H11:H111</xm:sqref>
        </x14:dataValidation>
        <x14:dataValidation type="list" allowBlank="1" showInputMessage="1" showErrorMessage="1" xr:uid="{6DEFC88C-F4E9-434C-9E0C-508686189F9F}">
          <x14:formula1>
            <xm:f>プルダウン用データ!$J$2:$J$3</xm:f>
          </x14:formula1>
          <xm:sqref>J11:J111</xm:sqref>
        </x14:dataValidation>
        <x14:dataValidation type="list" allowBlank="1" showInputMessage="1" showErrorMessage="1" xr:uid="{29579D6C-61E3-684D-910A-36A978688B8D}">
          <x14:formula1>
            <xm:f>プルダウン用データ!$N$2:$N$3</xm:f>
          </x14:formula1>
          <xm:sqref>N11:O111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E56004-E449-E946-B07C-D510C60980C1}">
  <dimension ref="A1:Z48"/>
  <sheetViews>
    <sheetView workbookViewId="0">
      <selection activeCell="C4" sqref="C4"/>
    </sheetView>
  </sheetViews>
  <sheetFormatPr baseColWidth="10" defaultRowHeight="20"/>
  <cols>
    <col min="1" max="1" width="3.7109375" customWidth="1"/>
  </cols>
  <sheetData>
    <row r="1" spans="1:26" ht="31">
      <c r="A1" s="9" t="s">
        <v>61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</row>
    <row r="2" spans="1:26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</row>
    <row r="3" spans="1:26">
      <c r="A3" s="10"/>
      <c r="B3" s="14" t="s">
        <v>66</v>
      </c>
      <c r="C3" s="14" t="s">
        <v>67</v>
      </c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</row>
    <row r="4" spans="1:26">
      <c r="A4" s="10"/>
      <c r="B4" s="14" t="s">
        <v>16</v>
      </c>
      <c r="C4" s="28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</row>
    <row r="5" spans="1:26">
      <c r="A5" s="10"/>
      <c r="B5" s="14" t="s">
        <v>17</v>
      </c>
      <c r="C5" s="28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</row>
    <row r="6" spans="1:26">
      <c r="A6" s="10"/>
      <c r="B6" s="14" t="s">
        <v>18</v>
      </c>
      <c r="C6" s="28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</row>
    <row r="7" spans="1:26">
      <c r="A7" s="10"/>
      <c r="B7" s="14" t="s">
        <v>19</v>
      </c>
      <c r="C7" s="28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</row>
    <row r="8" spans="1:26">
      <c r="A8" s="10"/>
      <c r="B8" s="14" t="s">
        <v>20</v>
      </c>
      <c r="C8" s="28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</row>
    <row r="9" spans="1:26">
      <c r="A9" s="10"/>
      <c r="B9" s="14" t="s">
        <v>21</v>
      </c>
      <c r="C9" s="28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</row>
    <row r="10" spans="1:26">
      <c r="A10" s="10"/>
      <c r="B10" s="14" t="s">
        <v>22</v>
      </c>
      <c r="C10" s="28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</row>
    <row r="11" spans="1:26">
      <c r="A11" s="10"/>
      <c r="B11" s="14" t="s">
        <v>23</v>
      </c>
      <c r="C11" s="28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</row>
    <row r="12" spans="1:26">
      <c r="A12" s="10"/>
      <c r="B12" s="14" t="s">
        <v>65</v>
      </c>
      <c r="C12" s="28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</row>
    <row r="13" spans="1:26" ht="21" thickBot="1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</row>
    <row r="14" spans="1:26">
      <c r="A14" s="10"/>
      <c r="B14" s="11" t="s">
        <v>63</v>
      </c>
      <c r="C14" s="29">
        <f>SUM(C4:C12)</f>
        <v>0</v>
      </c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</row>
    <row r="15" spans="1:26" ht="21" thickBot="1">
      <c r="A15" s="10"/>
      <c r="B15" s="13" t="s">
        <v>64</v>
      </c>
      <c r="C15" s="30">
        <f>C14*400+C12*100</f>
        <v>0</v>
      </c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</row>
    <row r="16" spans="1:26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</row>
    <row r="17" spans="1:26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</row>
    <row r="18" spans="1:26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</row>
    <row r="19" spans="1:26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</row>
    <row r="20" spans="1:26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</row>
    <row r="21" spans="1:26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</row>
    <row r="22" spans="1:26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</row>
    <row r="23" spans="1:26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</row>
    <row r="24" spans="1:26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</row>
    <row r="25" spans="1:26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</row>
    <row r="26" spans="1:26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</row>
    <row r="27" spans="1:26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</row>
    <row r="28" spans="1:26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</row>
    <row r="29" spans="1:26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</row>
    <row r="30" spans="1:26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</row>
    <row r="31" spans="1:26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</row>
    <row r="32" spans="1:26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</row>
    <row r="33" spans="1:26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</row>
    <row r="34" spans="1:26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</row>
    <row r="35" spans="1:26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</row>
    <row r="36" spans="1:26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</row>
    <row r="37" spans="1:26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</row>
    <row r="38" spans="1:26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</row>
    <row r="39" spans="1:26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</row>
    <row r="40" spans="1:26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</row>
    <row r="41" spans="1:26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</row>
    <row r="42" spans="1:26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</row>
    <row r="43" spans="1:26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</row>
    <row r="44" spans="1:26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</row>
    <row r="45" spans="1:26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</row>
    <row r="46" spans="1:26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</row>
    <row r="47" spans="1:26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</row>
    <row r="48" spans="1:26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</row>
  </sheetData>
  <sheetProtection sheet="1" objects="1" scenarios="1"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105F2D-2706-244F-85E3-CF957291408C}">
  <dimension ref="A1:B9"/>
  <sheetViews>
    <sheetView workbookViewId="0">
      <selection activeCell="B10" sqref="B10"/>
    </sheetView>
  </sheetViews>
  <sheetFormatPr baseColWidth="10" defaultRowHeight="20"/>
  <sheetData>
    <row r="1" spans="1:2">
      <c r="A1" t="str">
        <f>プルダウン用データ!I1</f>
        <v>年齢区分</v>
      </c>
    </row>
    <row r="2" spans="1:2">
      <c r="A2" t="str">
        <f>プルダウン用データ!I2</f>
        <v>学生</v>
      </c>
      <c r="B2">
        <v>2500</v>
      </c>
    </row>
    <row r="3" spans="1:2">
      <c r="A3" t="str">
        <f>プルダウン用データ!I3</f>
        <v>高校生以下</v>
      </c>
      <c r="B3">
        <v>1500</v>
      </c>
    </row>
    <row r="4" spans="1:2">
      <c r="A4" t="str">
        <f>プルダウン用データ!I4</f>
        <v>賛助会員</v>
      </c>
      <c r="B4">
        <v>2500</v>
      </c>
    </row>
    <row r="5" spans="1:2">
      <c r="A5" t="str">
        <f>プルダウン用データ!I5</f>
        <v>一般</v>
      </c>
      <c r="B5">
        <v>3000</v>
      </c>
    </row>
    <row r="6" spans="1:2">
      <c r="A6" t="str">
        <f>プルダウン用データ!J2</f>
        <v>レンタル</v>
      </c>
      <c r="B6">
        <v>0</v>
      </c>
    </row>
    <row r="7" spans="1:2">
      <c r="A7" t="str">
        <f>プルダウン用データ!J3</f>
        <v>マイカード</v>
      </c>
      <c r="B7">
        <v>-300</v>
      </c>
    </row>
    <row r="8" spans="1:2">
      <c r="A8" t="str">
        <f>プルダウン用データ!N2</f>
        <v>希望する</v>
      </c>
      <c r="B8">
        <v>200</v>
      </c>
    </row>
    <row r="9" spans="1:2">
      <c r="A9" t="str">
        <f>プルダウン用データ!N3</f>
        <v>希望しない</v>
      </c>
      <c r="B9">
        <v>0</v>
      </c>
    </row>
  </sheetData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5687EF-BD50-B248-B706-51BF44C0CB02}">
  <dimension ref="A1:AG13"/>
  <sheetViews>
    <sheetView workbookViewId="0">
      <selection activeCell="H2" sqref="H2:H13"/>
    </sheetView>
  </sheetViews>
  <sheetFormatPr baseColWidth="10" defaultRowHeight="20"/>
  <sheetData>
    <row r="1" spans="1:33">
      <c r="A1">
        <f>参加申込書!A10</f>
        <v>0</v>
      </c>
      <c r="B1" t="str">
        <f>参加申込書!B10</f>
        <v>名前</v>
      </c>
      <c r="C1" t="str">
        <f>参加申込書!C10</f>
        <v>ふりがな</v>
      </c>
      <c r="D1" t="str">
        <f>参加申込書!D10</f>
        <v>性別</v>
      </c>
      <c r="E1" t="str">
        <f>参加申込書!E10</f>
        <v>生年月日</v>
      </c>
      <c r="F1" t="str">
        <f>参加申込書!F10</f>
        <v>年齢</v>
      </c>
      <c r="G1" t="str">
        <f>参加申込書!I10</f>
        <v>所属</v>
      </c>
      <c r="H1" t="str">
        <f>参加申込書!G10</f>
        <v>参加クラス</v>
      </c>
      <c r="I1" t="str">
        <f>参加申込書!H10</f>
        <v>年齢区分</v>
      </c>
      <c r="J1" t="str">
        <f>参加申込書!J10</f>
        <v>Eカードレンタル</v>
      </c>
      <c r="K1" t="str">
        <f>参加申込書!K10</f>
        <v>マイEカード番号</v>
      </c>
      <c r="L1" t="str">
        <f>参加申込書!L10</f>
        <v>緊急連絡先</v>
      </c>
      <c r="M1" t="str">
        <f>参加申込書!M10</f>
        <v>続柄</v>
      </c>
      <c r="N1" t="str">
        <f>参加申込書!N10</f>
        <v>プログラム郵送</v>
      </c>
      <c r="O1" t="str">
        <f>参加申込書!O10</f>
        <v>成績表郵送</v>
      </c>
      <c r="P1" t="str">
        <f>参加申込書!P10</f>
        <v>郵便番号</v>
      </c>
      <c r="Q1" t="str">
        <f>参加申込書!Q10</f>
        <v>住所</v>
      </c>
      <c r="R1" t="str">
        <f>参加申込書!S10</f>
        <v>備考</v>
      </c>
      <c r="S1" t="str">
        <f>参加申込書!R10</f>
        <v>参加費</v>
      </c>
      <c r="T1" t="e">
        <f>参加申込書!#REF!</f>
        <v>#REF!</v>
      </c>
      <c r="U1">
        <f>参加申込書!U10</f>
        <v>0</v>
      </c>
      <c r="V1">
        <f>参加申込書!V10</f>
        <v>0</v>
      </c>
      <c r="W1">
        <f>参加申込書!W10</f>
        <v>0</v>
      </c>
      <c r="X1">
        <f>参加申込書!X10</f>
        <v>0</v>
      </c>
      <c r="Y1">
        <f>参加申込書!Y10</f>
        <v>0</v>
      </c>
      <c r="Z1">
        <f>参加申込書!Z10</f>
        <v>0</v>
      </c>
      <c r="AA1">
        <f>参加申込書!AA10</f>
        <v>0</v>
      </c>
      <c r="AB1">
        <f>参加申込書!AB10</f>
        <v>0</v>
      </c>
      <c r="AC1">
        <f>参加申込書!AC10</f>
        <v>0</v>
      </c>
      <c r="AD1">
        <f>参加申込書!AD10</f>
        <v>0</v>
      </c>
      <c r="AE1">
        <f>参加申込書!AE10</f>
        <v>0</v>
      </c>
      <c r="AF1">
        <f>参加申込書!AF10</f>
        <v>0</v>
      </c>
      <c r="AG1">
        <f>参加申込書!AG10</f>
        <v>0</v>
      </c>
    </row>
    <row r="2" spans="1:33">
      <c r="D2" t="s">
        <v>14</v>
      </c>
      <c r="H2" t="s">
        <v>16</v>
      </c>
      <c r="I2" t="s">
        <v>28</v>
      </c>
      <c r="J2" t="s">
        <v>33</v>
      </c>
      <c r="N2" t="s">
        <v>40</v>
      </c>
      <c r="O2" t="str">
        <f>N2</f>
        <v>希望する</v>
      </c>
    </row>
    <row r="3" spans="1:33">
      <c r="D3" t="s">
        <v>15</v>
      </c>
      <c r="H3" t="s">
        <v>17</v>
      </c>
      <c r="I3" t="s">
        <v>29</v>
      </c>
      <c r="J3" t="s">
        <v>34</v>
      </c>
      <c r="N3" t="s">
        <v>42</v>
      </c>
      <c r="O3" t="str">
        <f>N3</f>
        <v>希望しない</v>
      </c>
    </row>
    <row r="4" spans="1:33">
      <c r="H4" t="s">
        <v>18</v>
      </c>
      <c r="I4" t="s">
        <v>30</v>
      </c>
    </row>
    <row r="5" spans="1:33">
      <c r="H5" t="s">
        <v>19</v>
      </c>
      <c r="I5" t="s">
        <v>31</v>
      </c>
    </row>
    <row r="6" spans="1:33">
      <c r="H6" t="s">
        <v>20</v>
      </c>
    </row>
    <row r="7" spans="1:33">
      <c r="H7" t="s">
        <v>21</v>
      </c>
    </row>
    <row r="8" spans="1:33">
      <c r="H8" t="s">
        <v>22</v>
      </c>
    </row>
    <row r="9" spans="1:33">
      <c r="H9" t="s">
        <v>23</v>
      </c>
    </row>
    <row r="10" spans="1:33">
      <c r="H10" t="s">
        <v>24</v>
      </c>
    </row>
    <row r="11" spans="1:33">
      <c r="H11" t="s">
        <v>25</v>
      </c>
    </row>
    <row r="12" spans="1:33">
      <c r="H12" t="s">
        <v>26</v>
      </c>
    </row>
    <row r="13" spans="1:33">
      <c r="H13" t="s">
        <v>27</v>
      </c>
    </row>
  </sheetData>
  <phoneticPr fontId="1"/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参加申込書</vt:lpstr>
      <vt:lpstr>地図購入</vt:lpstr>
      <vt:lpstr>参加費</vt:lpstr>
      <vt:lpstr>プルダウン用データ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2020-11-10T01:19:51Z</dcterms:created>
  <dcterms:modified xsi:type="dcterms:W3CDTF">2020-11-10T07:31:31Z</dcterms:modified>
</cp:coreProperties>
</file>