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/>
  <mc:AlternateContent xmlns:mc="http://schemas.openxmlformats.org/markup-compatibility/2006">
    <mc:Choice Requires="x15">
      <x15ac:absPath xmlns:x15ac="http://schemas.microsoft.com/office/spreadsheetml/2010/11/ac" url="C:\Users\okumi\Desktop\オリエンテーリング\02_運営\200328-29_RDR奥三河蓬莱泉2days\参加申込\"/>
    </mc:Choice>
  </mc:AlternateContent>
  <xr:revisionPtr revIDLastSave="0" documentId="8_{2DFD4B90-0949-4A5D-805B-0FE383C7E88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申込Excel" sheetId="1" r:id="rId1"/>
    <sheet name="参加プラン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9" i="1" l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8" i="1"/>
  <c r="U7" i="1"/>
  <c r="U6" i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6" i="1"/>
  <c r="I2" i="1" l="1"/>
</calcChain>
</file>

<file path=xl/sharedStrings.xml><?xml version="1.0" encoding="utf-8"?>
<sst xmlns="http://schemas.openxmlformats.org/spreadsheetml/2006/main" count="81" uniqueCount="77">
  <si>
    <t>例</t>
    <rPh sb="0" eb="1">
      <t>レイ</t>
    </rPh>
    <phoneticPr fontId="1"/>
  </si>
  <si>
    <t>No.</t>
    <phoneticPr fontId="1"/>
  </si>
  <si>
    <t>氏名</t>
    <rPh sb="0" eb="2">
      <t>シメイ</t>
    </rPh>
    <phoneticPr fontId="1"/>
  </si>
  <si>
    <t>ふりがな</t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</si>
  <si>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</si>
  <si>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</si>
  <si>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所属</t>
    <rPh sb="0" eb="2">
      <t>ショゾク</t>
    </rPh>
    <phoneticPr fontId="1"/>
  </si>
  <si>
    <t>戸上直哉</t>
    <rPh sb="0" eb="2">
      <t>トガミ</t>
    </rPh>
    <rPh sb="2" eb="4">
      <t>ナオヤ</t>
    </rPh>
    <phoneticPr fontId="1"/>
  </si>
  <si>
    <t>とがみなおや</t>
    <phoneticPr fontId="1"/>
  </si>
  <si>
    <t>性別</t>
    <rPh sb="0" eb="2">
      <t>セイベツ</t>
    </rPh>
    <phoneticPr fontId="1"/>
  </si>
  <si>
    <t>男</t>
  </si>
  <si>
    <t>E-mail</t>
    <phoneticPr fontId="1"/>
  </si>
  <si>
    <t>080-5507-9143</t>
    <phoneticPr fontId="1"/>
  </si>
  <si>
    <t>入力不要</t>
    <rPh sb="0" eb="2">
      <t>ニュウリョク</t>
    </rPh>
    <rPh sb="2" eb="4">
      <t>フヨウ</t>
    </rPh>
    <phoneticPr fontId="1"/>
  </si>
  <si>
    <t>入力完了</t>
    <rPh sb="0" eb="2">
      <t>ニュウリョク</t>
    </rPh>
    <rPh sb="2" eb="4">
      <t>カンリョウ</t>
    </rPh>
    <phoneticPr fontId="1"/>
  </si>
  <si>
    <t>交通手段</t>
    <rPh sb="0" eb="2">
      <t>コウツウ</t>
    </rPh>
    <rPh sb="2" eb="4">
      <t>シュダン</t>
    </rPh>
    <phoneticPr fontId="1"/>
  </si>
  <si>
    <t>車(運転)</t>
  </si>
  <si>
    <t>申込代表者連絡先</t>
    <rPh sb="0" eb="2">
      <t>モウシコミ</t>
    </rPh>
    <rPh sb="2" eb="5">
      <t>ダイヒョウシャ</t>
    </rPh>
    <rPh sb="5" eb="8">
      <t>レンラクサキ</t>
    </rPh>
    <phoneticPr fontId="1"/>
  </si>
  <si>
    <t>お振込先：</t>
    <rPh sb="1" eb="4">
      <t>フリコミサキ</t>
    </rPh>
    <phoneticPr fontId="1"/>
  </si>
  <si>
    <t>お振込額：</t>
    <rPh sb="1" eb="3">
      <t>フリコ</t>
    </rPh>
    <rPh sb="3" eb="4">
      <t>ガク</t>
    </rPh>
    <phoneticPr fontId="1"/>
  </si>
  <si>
    <t>送付先：</t>
    <phoneticPr fontId="1"/>
  </si>
  <si>
    <t>緊急連絡先</t>
    <rPh sb="0" eb="2">
      <t>キンキュウ</t>
    </rPh>
    <rPh sb="2" eb="5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</si>
  <si>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</si>
  <si>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続柄</t>
    <rPh sb="0" eb="2">
      <t>ゾクガラ</t>
    </rPh>
    <phoneticPr fontId="1"/>
  </si>
  <si>
    <t>妻</t>
    <rPh sb="0" eb="1">
      <t>ツマ</t>
    </rPh>
    <phoneticPr fontId="1"/>
  </si>
  <si>
    <t>奥三河OUTDOOR</t>
    <rPh sb="0" eb="1">
      <t>オク</t>
    </rPh>
    <rPh sb="1" eb="3">
      <t>ミカワ</t>
    </rPh>
    <phoneticPr fontId="1"/>
  </si>
  <si>
    <t>参加費</t>
    <rPh sb="0" eb="3">
      <t>サンカヒ</t>
    </rPh>
    <phoneticPr fontId="1"/>
  </si>
  <si>
    <t>電話番号</t>
    <rPh sb="0" eb="2">
      <t>デンワ</t>
    </rPh>
    <rPh sb="2" eb="4">
      <t>バンゴウ</t>
    </rPh>
    <phoneticPr fontId="1"/>
  </si>
  <si>
    <t>参加プラン</t>
    <rPh sb="0" eb="2">
      <t>サンカ</t>
    </rPh>
    <phoneticPr fontId="1"/>
  </si>
  <si>
    <t>参加
プラン</t>
    <rPh sb="0" eb="2">
      <t>サンカ</t>
    </rPh>
    <phoneticPr fontId="1"/>
  </si>
  <si>
    <t>3/15(日)</t>
    <rPh sb="5" eb="6">
      <t>ニチ</t>
    </rPh>
    <phoneticPr fontId="1"/>
  </si>
  <si>
    <t>走順</t>
    <rPh sb="0" eb="2">
      <t>ソウジュン</t>
    </rPh>
    <phoneticPr fontId="1"/>
  </si>
  <si>
    <t>チーム名</t>
    <rPh sb="3" eb="4">
      <t>メイ</t>
    </rPh>
    <phoneticPr fontId="1"/>
  </si>
  <si>
    <t>リレー</t>
  </si>
  <si>
    <t>リレー</t>
    <phoneticPr fontId="1"/>
  </si>
  <si>
    <t>参加クラス</t>
    <rPh sb="0" eb="2">
      <t>サンカ</t>
    </rPh>
    <phoneticPr fontId="1"/>
  </si>
  <si>
    <t>ミドル</t>
  </si>
  <si>
    <t>ミドル</t>
    <phoneticPr fontId="1"/>
  </si>
  <si>
    <t>スプリント</t>
  </si>
  <si>
    <t>スプリント</t>
    <phoneticPr fontId="1"/>
  </si>
  <si>
    <t>参加区分</t>
    <rPh sb="0" eb="2">
      <t>サンカ</t>
    </rPh>
    <rPh sb="2" eb="4">
      <t>クブン</t>
    </rPh>
    <phoneticPr fontId="1"/>
  </si>
  <si>
    <t>内容</t>
    <rPh sb="0" eb="2">
      <t>ナイヨウ</t>
    </rPh>
    <phoneticPr fontId="2"/>
  </si>
  <si>
    <t>Mのみ</t>
    <phoneticPr fontId="2"/>
  </si>
  <si>
    <t>Sのみ</t>
    <phoneticPr fontId="2"/>
  </si>
  <si>
    <t>Rのみ</t>
    <phoneticPr fontId="2"/>
  </si>
  <si>
    <t>ミドル、スプリント</t>
    <phoneticPr fontId="2"/>
  </si>
  <si>
    <t>3レース</t>
  </si>
  <si>
    <t>ミドル、リレー</t>
    <phoneticPr fontId="2"/>
  </si>
  <si>
    <t>スプリント、ミドル</t>
    <phoneticPr fontId="2"/>
  </si>
  <si>
    <t>My or
レンタル</t>
    <phoneticPr fontId="1"/>
  </si>
  <si>
    <t>Eカード</t>
    <phoneticPr fontId="1"/>
  </si>
  <si>
    <t>Myカード
番号</t>
    <rPh sb="6" eb="8">
      <t>バンゴウ</t>
    </rPh>
    <phoneticPr fontId="1"/>
  </si>
  <si>
    <t>お振込期限：</t>
    <rPh sb="1" eb="3">
      <t>フリコミ</t>
    </rPh>
    <rPh sb="3" eb="5">
      <t>キゲン</t>
    </rPh>
    <phoneticPr fontId="1"/>
  </si>
  <si>
    <t>1走</t>
  </si>
  <si>
    <t>奥三河OUTDOOR</t>
    <rPh sb="0" eb="1">
      <t>オク</t>
    </rPh>
    <rPh sb="1" eb="3">
      <t>ミカワ</t>
    </rPh>
    <phoneticPr fontId="1"/>
  </si>
  <si>
    <t>MとS</t>
    <phoneticPr fontId="2"/>
  </si>
  <si>
    <t>MとR</t>
    <phoneticPr fontId="2"/>
  </si>
  <si>
    <t>SとR</t>
    <phoneticPr fontId="2"/>
  </si>
  <si>
    <t>住信SBIネット銀行(0038)　ミカン支店(103)
普通預金　7329106　戸上直哉(トガミナオヤ)</t>
    <rPh sb="41" eb="43">
      <t>トガミ</t>
    </rPh>
    <rPh sb="43" eb="45">
      <t>ナオヤ</t>
    </rPh>
    <phoneticPr fontId="1"/>
  </si>
  <si>
    <t>※Eカードレンタルは1日300円</t>
    <rPh sb="11" eb="12">
      <t>ニチ</t>
    </rPh>
    <rPh sb="15" eb="16">
      <t>エン</t>
    </rPh>
    <phoneticPr fontId="2"/>
  </si>
  <si>
    <t>未入力</t>
    <rPh sb="0" eb="3">
      <t>ミニュウリョク</t>
    </rPh>
    <phoneticPr fontId="1"/>
  </si>
  <si>
    <t>123-4567-8910</t>
    <phoneticPr fontId="1"/>
  </si>
  <si>
    <t>entry@okumikawa-outdoor.com</t>
    <phoneticPr fontId="1"/>
  </si>
  <si>
    <t>追加
プラン</t>
    <rPh sb="0" eb="2">
      <t>ツイカ</t>
    </rPh>
    <phoneticPr fontId="1"/>
  </si>
  <si>
    <t>○</t>
  </si>
  <si>
    <t>レンタル</t>
  </si>
  <si>
    <t>追加</t>
    <rPh sb="0" eb="2">
      <t>ツイカ</t>
    </rPh>
    <phoneticPr fontId="2"/>
  </si>
  <si>
    <t>昼食2回、2日目入浴</t>
    <phoneticPr fontId="2"/>
  </si>
  <si>
    <t>通常エントリー〆切：</t>
    <rPh sb="0" eb="2">
      <t>ツウジョウ</t>
    </rPh>
    <rPh sb="7" eb="9">
      <t>シメキリ</t>
    </rPh>
    <phoneticPr fontId="1"/>
  </si>
  <si>
    <r>
      <rPr>
        <b/>
        <sz val="7"/>
        <color theme="1"/>
        <rFont val="Noto Sans CJK JP Black"/>
        <family val="2"/>
        <charset val="128"/>
        <scheme val="major"/>
      </rPr>
      <t>エントリーシート提出から</t>
    </r>
    <r>
      <rPr>
        <b/>
        <sz val="11"/>
        <color theme="6"/>
        <rFont val="Noto Sans CJK JP Black"/>
        <family val="2"/>
        <charset val="128"/>
        <scheme val="major"/>
      </rPr>
      <t xml:space="preserve">
3</t>
    </r>
    <r>
      <rPr>
        <b/>
        <sz val="9"/>
        <color theme="6"/>
        <rFont val="Noto Sans CJK JP Black"/>
        <family val="2"/>
        <charset val="128"/>
        <scheme val="major"/>
      </rPr>
      <t>日後まで</t>
    </r>
    <phoneticPr fontId="1"/>
  </si>
  <si>
    <t>U20奥三河2days
エントリーシート</t>
    <rPh sb="3" eb="4">
      <t>オク</t>
    </rPh>
    <rPh sb="4" eb="6">
      <t>ミカワ</t>
    </rPh>
    <phoneticPr fontId="1"/>
  </si>
  <si>
    <t>大学生</t>
  </si>
  <si>
    <t>①M20</t>
  </si>
  <si>
    <t>大学生</t>
    <rPh sb="0" eb="3">
      <t>ダイガクセイ</t>
    </rPh>
    <phoneticPr fontId="1"/>
  </si>
  <si>
    <t>高校生以下</t>
    <rPh sb="0" eb="3">
      <t>コウコウセイ</t>
    </rPh>
    <rPh sb="3" eb="5">
      <t>イカ</t>
    </rPh>
    <phoneticPr fontId="1"/>
  </si>
  <si>
    <t>通常</t>
    <rPh sb="0" eb="2">
      <t>ツウジョウ</t>
    </rPh>
    <phoneticPr fontId="2"/>
  </si>
  <si>
    <t>通常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</si>
</sst>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Noto Sans CJK JP Medium"/>
      <family val="2"/>
      <charset val="128"/>
      <scheme val="minor"/>
    </font>
    <font>
      <sz val="6"/>
      <name val="游ゴシック"/>
      <family val="3"/>
      <charset val="128"/>
    </font>
    <font>
      <sz val="6"/>
      <name val="游ゴシック"/>
      <family val="3"/>
      <charset val="128"/>
    </font>
    <font>
      <sz val="11"/>
      <color theme="1"/>
      <name val="Noto Sans CJK JP Medium"/>
      <family val="2"/>
      <charset val="128"/>
      <scheme val="minor"/>
    </font>
    <font>
      <u/>
      <sz val="11"/>
      <color theme="10"/>
      <name val="Noto Sans CJK JP Medium"/>
      <family val="2"/>
      <charset val="128"/>
      <scheme val="minor"/>
    </font>
    <font>
      <b/>
      <sz val="11"/>
      <color theme="1"/>
      <name val="Noto Sans CJK JP Medium"/>
      <family val="2"/>
      <charset val="128"/>
      <scheme val="minor"/>
    </font>
    <font>
      <sz val="9"/>
      <color theme="1"/>
      <name val="Noto Sans CJK JP Medium"/>
      <family val="2"/>
      <charset val="128"/>
      <scheme val="minor"/>
    </font>
    <font>
      <b/>
      <sz val="9"/>
      <color rgb="FFFF0000"/>
      <name val="Noto Sans CJK JP Medium"/>
      <family val="2"/>
      <charset val="128"/>
      <scheme val="minor"/>
    </font>
    <font>
      <sz val="9"/>
      <name val="Noto Sans CJK JP Medium"/>
      <family val="2"/>
      <charset val="128"/>
      <scheme val="minor"/>
    </font>
    <font>
      <b/>
      <sz val="9"/>
      <color theme="1"/>
      <name val="Noto Sans CJK JP Medium"/>
      <family val="2"/>
      <charset val="128"/>
      <scheme val="minor"/>
    </font>
    <font>
      <sz val="14"/>
      <color theme="1"/>
      <name val="Noto Sans CJK JP Black"/>
      <family val="2"/>
      <charset val="128"/>
      <scheme val="major"/>
    </font>
    <font>
      <u/>
      <sz val="9"/>
      <color theme="10"/>
      <name val="Noto Sans CJK JP Medium"/>
      <family val="2"/>
      <charset val="128"/>
      <scheme val="minor"/>
    </font>
    <font>
      <b/>
      <sz val="11"/>
      <color theme="7"/>
      <name val="Noto Sans CJK JP Medium"/>
      <family val="2"/>
      <charset val="128"/>
      <scheme val="minor"/>
    </font>
    <font>
      <b/>
      <sz val="11"/>
      <color theme="6"/>
      <name val="Noto Sans CJK JP Black"/>
      <family val="2"/>
      <charset val="128"/>
      <scheme val="major"/>
    </font>
    <font>
      <b/>
      <sz val="9"/>
      <color theme="1"/>
      <name val="Noto Sans CJK JP Black"/>
      <family val="2"/>
      <charset val="128"/>
      <scheme val="major"/>
    </font>
    <font>
      <b/>
      <sz val="9"/>
      <color theme="6"/>
      <name val="Noto Sans CJK JP Black"/>
      <family val="2"/>
      <charset val="128"/>
      <scheme val="major"/>
    </font>
    <font>
      <b/>
      <sz val="7"/>
      <color theme="1"/>
      <name val="Noto Sans CJK JP Black"/>
      <family val="2"/>
      <charset val="12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theme="3"/>
      </left>
      <right style="thin">
        <color theme="3"/>
      </right>
      <top style="thick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ck">
        <color theme="3"/>
      </top>
      <bottom style="thin">
        <color theme="3"/>
      </bottom>
      <diagonal/>
    </border>
    <border>
      <left style="thin">
        <color theme="3"/>
      </left>
      <right style="thick">
        <color theme="3"/>
      </right>
      <top style="thick">
        <color theme="3"/>
      </top>
      <bottom style="thin">
        <color theme="3"/>
      </bottom>
      <diagonal/>
    </border>
    <border>
      <left style="thick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ck">
        <color theme="3"/>
      </right>
      <top style="thin">
        <color theme="3"/>
      </top>
      <bottom style="thin">
        <color theme="3"/>
      </bottom>
      <diagonal/>
    </border>
    <border>
      <left style="thick">
        <color theme="3"/>
      </left>
      <right style="thin">
        <color theme="3"/>
      </right>
      <top style="thin">
        <color theme="3"/>
      </top>
      <bottom style="thick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ck">
        <color theme="3"/>
      </bottom>
      <diagonal/>
    </border>
    <border>
      <left style="thin">
        <color theme="3"/>
      </left>
      <right style="thick">
        <color theme="3"/>
      </right>
      <top style="thin">
        <color theme="3"/>
      </top>
      <bottom style="thick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ck">
        <color theme="3"/>
      </bottom>
      <diagonal/>
    </border>
    <border>
      <left/>
      <right style="thin">
        <color theme="3"/>
      </right>
      <top style="thick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ck">
        <color theme="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1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theme="3"/>
      </left>
      <right style="thick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" fontId="0" fillId="0" borderId="0" xfId="0" applyNumberForma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3" xfId="0" applyFont="1" applyBorder="1">
      <alignment vertical="center"/>
    </xf>
    <xf numFmtId="0" fontId="6" fillId="0" borderId="0" xfId="0" applyFont="1" applyBorder="1" applyAlignment="1">
      <alignment horizontal="right" vertical="center"/>
    </xf>
    <xf numFmtId="0" fontId="6" fillId="3" borderId="3" xfId="0" applyFont="1" applyFill="1" applyBorder="1">
      <alignment vertical="center"/>
    </xf>
    <xf numFmtId="0" fontId="6" fillId="2" borderId="6" xfId="0" applyFont="1" applyFill="1" applyBorder="1">
      <alignment vertical="center"/>
    </xf>
    <xf numFmtId="0" fontId="6" fillId="2" borderId="7" xfId="0" applyFont="1" applyFill="1" applyBorder="1">
      <alignment vertical="center"/>
    </xf>
    <xf numFmtId="0" fontId="6" fillId="2" borderId="7" xfId="0" applyFont="1" applyFill="1" applyBorder="1" applyAlignment="1">
      <alignment horizontal="center" vertical="center"/>
    </xf>
    <xf numFmtId="14" fontId="6" fillId="2" borderId="8" xfId="0" applyNumberFormat="1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3" borderId="4" xfId="0" applyFont="1" applyFill="1" applyBorder="1">
      <alignment vertical="center"/>
    </xf>
    <xf numFmtId="0" fontId="6" fillId="3" borderId="9" xfId="0" applyFont="1" applyFill="1" applyBorder="1">
      <alignment vertical="center"/>
    </xf>
    <xf numFmtId="0" fontId="6" fillId="3" borderId="10" xfId="0" applyFont="1" applyFill="1" applyBorder="1">
      <alignment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2" xfId="0" applyFont="1" applyFill="1" applyBorder="1">
      <alignment vertical="center"/>
    </xf>
    <xf numFmtId="0" fontId="6" fillId="3" borderId="13" xfId="0" applyFont="1" applyFill="1" applyBorder="1">
      <alignment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left" vertical="center"/>
    </xf>
    <xf numFmtId="14" fontId="8" fillId="3" borderId="11" xfId="0" applyNumberFormat="1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left" vertical="center"/>
    </xf>
    <xf numFmtId="0" fontId="8" fillId="3" borderId="14" xfId="0" applyFont="1" applyFill="1" applyBorder="1" applyAlignment="1">
      <alignment horizontal="left" vertical="center"/>
    </xf>
    <xf numFmtId="0" fontId="8" fillId="3" borderId="10" xfId="0" applyFont="1" applyFill="1" applyBorder="1">
      <alignment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3" xfId="0" applyFont="1" applyFill="1" applyBorder="1">
      <alignment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left" vertical="center"/>
    </xf>
    <xf numFmtId="0" fontId="8" fillId="3" borderId="13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0" fillId="0" borderId="3" xfId="0" applyBorder="1">
      <alignment vertical="center"/>
    </xf>
    <xf numFmtId="3" fontId="0" fillId="0" borderId="3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19" xfId="0" applyFill="1" applyBorder="1">
      <alignment vertical="center"/>
    </xf>
    <xf numFmtId="0" fontId="14" fillId="0" borderId="0" xfId="0" applyFont="1" applyBorder="1" applyAlignment="1">
      <alignment horizontal="left" vertical="center" wrapText="1"/>
    </xf>
    <xf numFmtId="0" fontId="8" fillId="5" borderId="3" xfId="0" applyFont="1" applyFill="1" applyBorder="1">
      <alignment vertical="center"/>
    </xf>
    <xf numFmtId="0" fontId="4" fillId="0" borderId="0" xfId="1" applyBorder="1" applyAlignment="1">
      <alignment vertical="center"/>
    </xf>
    <xf numFmtId="38" fontId="6" fillId="2" borderId="9" xfId="2" applyFont="1" applyFill="1" applyBorder="1" applyAlignment="1">
      <alignment horizontal="right" vertical="center"/>
    </xf>
    <xf numFmtId="0" fontId="8" fillId="3" borderId="21" xfId="0" applyFont="1" applyFill="1" applyBorder="1">
      <alignment vertical="center"/>
    </xf>
    <xf numFmtId="0" fontId="8" fillId="3" borderId="20" xfId="0" applyFont="1" applyFill="1" applyBorder="1">
      <alignment vertical="center"/>
    </xf>
    <xf numFmtId="0" fontId="6" fillId="2" borderId="22" xfId="0" applyFont="1" applyFill="1" applyBorder="1">
      <alignment vertical="center"/>
    </xf>
    <xf numFmtId="0" fontId="6" fillId="0" borderId="22" xfId="0" applyFont="1" applyBorder="1">
      <alignment vertical="center"/>
    </xf>
    <xf numFmtId="38" fontId="6" fillId="2" borderId="23" xfId="2" applyFont="1" applyFill="1" applyBorder="1" applyAlignment="1">
      <alignment horizontal="right" vertical="center"/>
    </xf>
    <xf numFmtId="0" fontId="9" fillId="4" borderId="24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left" vertical="center" shrinkToFit="1"/>
    </xf>
    <xf numFmtId="0" fontId="6" fillId="3" borderId="13" xfId="0" applyFont="1" applyFill="1" applyBorder="1" applyAlignment="1">
      <alignment horizontal="left" vertical="center" shrinkToFit="1"/>
    </xf>
    <xf numFmtId="0" fontId="4" fillId="2" borderId="6" xfId="1" applyFill="1" applyBorder="1" applyAlignment="1">
      <alignment horizontal="left" vertical="center" shrinkToFit="1"/>
    </xf>
    <xf numFmtId="0" fontId="11" fillId="2" borderId="17" xfId="1" applyFont="1" applyFill="1" applyBorder="1" applyAlignment="1">
      <alignment horizontal="left" vertical="center" shrinkToFit="1"/>
    </xf>
    <xf numFmtId="0" fontId="6" fillId="2" borderId="7" xfId="0" applyFont="1" applyFill="1" applyBorder="1" applyAlignment="1">
      <alignment horizontal="left" vertical="center" shrinkToFit="1"/>
    </xf>
    <xf numFmtId="0" fontId="9" fillId="4" borderId="10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 wrapText="1"/>
    </xf>
    <xf numFmtId="38" fontId="12" fillId="0" borderId="0" xfId="2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35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79998168889431442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奥三河OUTDOOR">
  <a:themeElements>
    <a:clrScheme name="ユーザー定義 1">
      <a:dk1>
        <a:srgbClr val="333333"/>
      </a:dk1>
      <a:lt1>
        <a:srgbClr val="FFFFFF"/>
      </a:lt1>
      <a:dk2>
        <a:srgbClr val="808080"/>
      </a:dk2>
      <a:lt2>
        <a:srgbClr val="F2F2F2"/>
      </a:lt2>
      <a:accent1>
        <a:srgbClr val="66CC99"/>
      </a:accent1>
      <a:accent2>
        <a:srgbClr val="6699CC"/>
      </a:accent2>
      <a:accent3>
        <a:srgbClr val="CC6666"/>
      </a:accent3>
      <a:accent4>
        <a:srgbClr val="CC9966"/>
      </a:accent4>
      <a:accent5>
        <a:srgbClr val="99CC66"/>
      </a:accent5>
      <a:accent6>
        <a:srgbClr val="9966CC"/>
      </a:accent6>
      <a:hlink>
        <a:srgbClr val="6699CC"/>
      </a:hlink>
      <a:folHlink>
        <a:srgbClr val="9966CC"/>
      </a:folHlink>
    </a:clrScheme>
    <a:fontScheme name="奥三河OUTDOOR">
      <a:majorFont>
        <a:latin typeface="Noto Sans CJK JP Black"/>
        <a:ea typeface="Noto Sans CJK JP Black"/>
        <a:cs typeface=""/>
      </a:majorFont>
      <a:minorFont>
        <a:latin typeface="Noto Sans CJK JP Medium"/>
        <a:ea typeface="Noto Sans CJK JP Medium"/>
        <a:cs typeface=""/>
      </a:minorFont>
    </a:fontScheme>
    <a:fmtScheme name="Office テーマ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ntry@okumikawa-outdoor.com" TargetMode="External"/><Relationship Id="rId1" Type="http://schemas.openxmlformats.org/officeDocument/2006/relationships/hyperlink" Target="mailto:entry@okumikawa-outdoor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7"/>
  <sheetViews>
    <sheetView showGridLines="0"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E3"/>
    </sheetView>
  </sheetViews>
  <sheetFormatPr defaultRowHeight="18.600000000000001" x14ac:dyDescent="0.5"/>
  <cols>
    <col min="1" max="1" width="3.5" customWidth="1"/>
    <col min="2" max="2" width="10.19921875" customWidth="1"/>
    <col min="3" max="3" width="16.796875" customWidth="1"/>
    <col min="4" max="4" width="5.69921875" style="1" customWidth="1"/>
    <col min="5" max="5" width="9" customWidth="1"/>
    <col min="6" max="6" width="4.19921875" style="1" customWidth="1"/>
    <col min="7" max="7" width="10.3984375" style="1" bestFit="1" customWidth="1"/>
    <col min="8" max="8" width="18.296875" customWidth="1"/>
    <col min="9" max="9" width="12.5" bestFit="1" customWidth="1"/>
    <col min="10" max="10" width="4.19921875" style="1" customWidth="1"/>
    <col min="11" max="11" width="8.69921875" style="1" customWidth="1"/>
    <col min="12" max="12" width="7.796875" customWidth="1"/>
    <col min="13" max="14" width="6.69921875" style="1" customWidth="1"/>
    <col min="15" max="15" width="6.796875" style="1" bestFit="1" customWidth="1"/>
    <col min="16" max="16" width="8.8984375" style="1" bestFit="1" customWidth="1"/>
    <col min="17" max="17" width="5.8984375" style="1" customWidth="1"/>
    <col min="18" max="18" width="13.5" style="1" bestFit="1" customWidth="1"/>
    <col min="19" max="19" width="4.3984375" style="1" bestFit="1" customWidth="1"/>
    <col min="20" max="20" width="7.3984375" style="1" bestFit="1" customWidth="1"/>
    <col min="21" max="21" width="6.296875" style="1" bestFit="1" customWidth="1"/>
    <col min="22" max="22" width="2.69921875" customWidth="1"/>
    <col min="23" max="24" width="7.3984375" customWidth="1"/>
    <col min="25" max="25" width="9.296875" customWidth="1"/>
    <col min="26" max="26" width="12.5" bestFit="1" customWidth="1"/>
  </cols>
  <sheetData>
    <row r="1" spans="1:26" ht="19.95" customHeight="1" x14ac:dyDescent="0.5">
      <c r="A1" s="72" t="s">
        <v>70</v>
      </c>
      <c r="B1" s="72"/>
      <c r="C1" s="72"/>
      <c r="D1" s="72"/>
      <c r="E1" s="72"/>
      <c r="F1" s="50"/>
      <c r="G1" s="5" t="s">
        <v>60</v>
      </c>
      <c r="H1" s="6"/>
      <c r="I1" s="42"/>
      <c r="K1" s="75" t="s">
        <v>68</v>
      </c>
      <c r="L1" s="75"/>
      <c r="M1" s="42" t="s">
        <v>30</v>
      </c>
      <c r="N1" s="42"/>
      <c r="O1" s="3"/>
      <c r="P1" s="75" t="s">
        <v>20</v>
      </c>
      <c r="Q1" s="75"/>
      <c r="R1" s="51" t="s">
        <v>62</v>
      </c>
      <c r="S1" s="43"/>
      <c r="T1" s="43"/>
      <c r="U1" s="43"/>
      <c r="V1" s="44"/>
      <c r="W1" s="44"/>
      <c r="X1" s="44"/>
      <c r="Y1" s="4"/>
      <c r="Z1" s="4"/>
    </row>
    <row r="2" spans="1:26" ht="19.95" customHeight="1" x14ac:dyDescent="0.5">
      <c r="A2" s="72"/>
      <c r="B2" s="72"/>
      <c r="C2" s="72"/>
      <c r="D2" s="72"/>
      <c r="E2" s="72"/>
      <c r="F2" s="7"/>
      <c r="G2" s="5" t="s">
        <v>14</v>
      </c>
      <c r="H2" s="70" t="s">
        <v>19</v>
      </c>
      <c r="I2" s="69">
        <f>SUM(U7:U56)</f>
        <v>0</v>
      </c>
      <c r="K2" s="75" t="s">
        <v>52</v>
      </c>
      <c r="L2" s="75"/>
      <c r="M2" s="73" t="s">
        <v>69</v>
      </c>
      <c r="N2" s="73"/>
      <c r="O2" s="74"/>
      <c r="P2" s="75" t="s">
        <v>18</v>
      </c>
      <c r="Q2" s="75"/>
      <c r="R2" s="71" t="s">
        <v>58</v>
      </c>
      <c r="S2" s="71"/>
      <c r="T2" s="71"/>
      <c r="U2" s="71"/>
      <c r="V2" s="71"/>
      <c r="W2" s="71"/>
      <c r="X2" s="44"/>
      <c r="Y2" s="4"/>
      <c r="Z2" s="4"/>
    </row>
    <row r="3" spans="1:26" ht="19.95" customHeight="1" x14ac:dyDescent="0.5">
      <c r="A3" s="72"/>
      <c r="B3" s="72"/>
      <c r="C3" s="72"/>
      <c r="D3" s="72"/>
      <c r="E3" s="72"/>
      <c r="F3" s="55"/>
      <c r="G3" s="56" t="s">
        <v>13</v>
      </c>
      <c r="H3" s="70"/>
      <c r="I3" s="69"/>
      <c r="J3" s="21"/>
      <c r="K3" s="75"/>
      <c r="L3" s="75"/>
      <c r="M3" s="74"/>
      <c r="N3" s="74"/>
      <c r="O3" s="74"/>
      <c r="P3" s="75"/>
      <c r="Q3" s="75"/>
      <c r="R3" s="71"/>
      <c r="S3" s="71"/>
      <c r="T3" s="71"/>
      <c r="U3" s="71"/>
      <c r="V3" s="71"/>
      <c r="W3" s="71"/>
      <c r="X3" s="49"/>
      <c r="Y3" s="22"/>
      <c r="Z3" s="22"/>
    </row>
    <row r="4" spans="1:26" s="41" customFormat="1" ht="19.95" customHeight="1" x14ac:dyDescent="0.5">
      <c r="A4" s="66" t="s">
        <v>1</v>
      </c>
      <c r="B4" s="66" t="s">
        <v>2</v>
      </c>
      <c r="C4" s="66" t="s">
        <v>3</v>
      </c>
      <c r="D4" s="66" t="s">
        <v>9</v>
      </c>
      <c r="E4" s="66" t="s">
        <v>4</v>
      </c>
      <c r="F4" s="66" t="s">
        <v>5</v>
      </c>
      <c r="G4" s="66" t="s">
        <v>40</v>
      </c>
      <c r="H4" s="66" t="s">
        <v>6</v>
      </c>
      <c r="I4" s="66" t="s">
        <v>21</v>
      </c>
      <c r="J4" s="66"/>
      <c r="K4" s="68" t="s">
        <v>50</v>
      </c>
      <c r="L4" s="68"/>
      <c r="M4" s="68" t="s">
        <v>29</v>
      </c>
      <c r="N4" s="68" t="s">
        <v>63</v>
      </c>
      <c r="O4" s="68" t="s">
        <v>35</v>
      </c>
      <c r="P4" s="68"/>
      <c r="Q4" s="68"/>
      <c r="R4" s="68" t="s">
        <v>34</v>
      </c>
      <c r="S4" s="68"/>
      <c r="T4" s="66" t="s">
        <v>15</v>
      </c>
      <c r="U4" s="66" t="s">
        <v>26</v>
      </c>
      <c r="V4" s="66" t="s">
        <v>17</v>
      </c>
      <c r="W4" s="66"/>
      <c r="X4" s="66"/>
      <c r="Y4" s="66"/>
      <c r="Z4" s="66"/>
    </row>
    <row r="5" spans="1:26" s="41" customFormat="1" ht="34.950000000000003" customHeight="1" thickBot="1" x14ac:dyDescent="0.55000000000000004">
      <c r="A5" s="66"/>
      <c r="B5" s="67"/>
      <c r="C5" s="67"/>
      <c r="D5" s="67"/>
      <c r="E5" s="67"/>
      <c r="F5" s="66"/>
      <c r="G5" s="67"/>
      <c r="H5" s="67"/>
      <c r="I5" s="58" t="s">
        <v>22</v>
      </c>
      <c r="J5" s="58" t="s">
        <v>23</v>
      </c>
      <c r="K5" s="59" t="s">
        <v>49</v>
      </c>
      <c r="L5" s="59" t="s">
        <v>51</v>
      </c>
      <c r="M5" s="67"/>
      <c r="N5" s="67"/>
      <c r="O5" s="58" t="s">
        <v>37</v>
      </c>
      <c r="P5" s="58" t="s">
        <v>39</v>
      </c>
      <c r="Q5" s="58" t="s">
        <v>34</v>
      </c>
      <c r="R5" s="58" t="s">
        <v>32</v>
      </c>
      <c r="S5" s="58" t="s">
        <v>31</v>
      </c>
      <c r="T5" s="67"/>
      <c r="U5" s="66"/>
      <c r="V5" s="67" t="s">
        <v>11</v>
      </c>
      <c r="W5" s="67"/>
      <c r="X5" s="67"/>
      <c r="Y5" s="67"/>
      <c r="Z5" s="58" t="s">
        <v>27</v>
      </c>
    </row>
    <row r="6" spans="1:26" ht="19.95" customHeight="1" thickTop="1" x14ac:dyDescent="0.5">
      <c r="A6" s="23" t="s">
        <v>0</v>
      </c>
      <c r="B6" s="8" t="s">
        <v>7</v>
      </c>
      <c r="C6" s="9" t="s">
        <v>8</v>
      </c>
      <c r="D6" s="10" t="s">
        <v>10</v>
      </c>
      <c r="E6" s="11">
        <v>36613</v>
      </c>
      <c r="F6" s="24">
        <f>IF(E6="","",DATEDIF(E6,"2020/3/28","y"))</f>
        <v>20</v>
      </c>
      <c r="G6" s="26" t="s">
        <v>71</v>
      </c>
      <c r="H6" s="9" t="s">
        <v>25</v>
      </c>
      <c r="I6" s="9" t="s">
        <v>61</v>
      </c>
      <c r="J6" s="10" t="s">
        <v>24</v>
      </c>
      <c r="K6" s="10" t="s">
        <v>65</v>
      </c>
      <c r="L6" s="12"/>
      <c r="M6" s="10" t="s">
        <v>76</v>
      </c>
      <c r="N6" s="10" t="s">
        <v>64</v>
      </c>
      <c r="O6" s="10" t="s">
        <v>72</v>
      </c>
      <c r="P6" s="10" t="s">
        <v>72</v>
      </c>
      <c r="Q6" s="10" t="s">
        <v>72</v>
      </c>
      <c r="R6" s="10" t="s">
        <v>54</v>
      </c>
      <c r="S6" s="10" t="s">
        <v>53</v>
      </c>
      <c r="T6" s="60" t="s">
        <v>16</v>
      </c>
      <c r="U6" s="57">
        <f>IF($G6="","",IF($M6="",0,INDEX(参加プラン!$A$2:$D$8,MATCH(申込Excel!$M6,参加プラン!$A$2:$A$8,0),MATCH(申込Excel!$G6,参加プラン!$A$1:$D$1,0)))+IF($K6="",0,IF($K6="My",0,IF($K6="レンタル",IF($M6="MとS",300,IF($M6="Mのみ",300,IF($M6="Sのみ",300,IF($M6="Rのみ",300,600)))))))+IF($N6="",0,IF($N6="×",0,IF($G6="社会人",2000,1500))))</f>
        <v>9100</v>
      </c>
      <c r="V6" s="63" t="s">
        <v>62</v>
      </c>
      <c r="W6" s="64"/>
      <c r="X6" s="64"/>
      <c r="Y6" s="65"/>
      <c r="Z6" s="25" t="s">
        <v>12</v>
      </c>
    </row>
    <row r="7" spans="1:26" ht="19.95" customHeight="1" thickBot="1" x14ac:dyDescent="0.55000000000000004">
      <c r="A7" s="13">
        <v>1</v>
      </c>
      <c r="B7" s="14"/>
      <c r="C7" s="15"/>
      <c r="D7" s="16"/>
      <c r="E7" s="29"/>
      <c r="F7" s="38" t="str">
        <f t="shared" ref="F7:F56" si="0">IF(E7="","",DATEDIF(E7,"2020/3/28","y"))</f>
        <v/>
      </c>
      <c r="G7" s="27"/>
      <c r="H7" s="32"/>
      <c r="I7" s="32"/>
      <c r="J7" s="33"/>
      <c r="K7" s="16"/>
      <c r="L7" s="36"/>
      <c r="M7" s="16"/>
      <c r="N7" s="16"/>
      <c r="O7" s="16"/>
      <c r="P7" s="16"/>
      <c r="Q7" s="16"/>
      <c r="R7" s="33"/>
      <c r="S7" s="16"/>
      <c r="T7" s="39"/>
      <c r="U7" s="57" t="str">
        <f>IF($G7="","",IF($M7="",0,INDEX(参加プラン!$A$2:$D$8,MATCH(申込Excel!$M7,参加プラン!$A$2:$A$8,0),MATCH(申込Excel!$G7,参加プラン!$A$1:$D$1,0)))+IF($K7="",0,IF($K7="My",0,IF($K7="レンタル",IF($M7="MとS",300,IF($M7="Mのみ",300,IF($M7="Sのみ",300,IF($M7="Rのみ",300,600)))))))+IF($N7="",0,IF($N7="×",0,IF($G7="社会人",2000,1500))))</f>
        <v/>
      </c>
      <c r="V7" s="61"/>
      <c r="W7" s="61"/>
      <c r="X7" s="61"/>
      <c r="Y7" s="62"/>
      <c r="Z7" s="20"/>
    </row>
    <row r="8" spans="1:26" ht="19.95" customHeight="1" thickTop="1" x14ac:dyDescent="0.5">
      <c r="A8" s="13">
        <v>2</v>
      </c>
      <c r="B8" s="14"/>
      <c r="C8" s="15"/>
      <c r="D8" s="16"/>
      <c r="E8" s="30"/>
      <c r="F8" s="38" t="str">
        <f t="shared" si="0"/>
        <v/>
      </c>
      <c r="G8" s="27"/>
      <c r="H8" s="32"/>
      <c r="I8" s="32"/>
      <c r="J8" s="33"/>
      <c r="K8" s="16"/>
      <c r="L8" s="36"/>
      <c r="M8" s="16"/>
      <c r="N8" s="16"/>
      <c r="O8" s="16"/>
      <c r="P8" s="16"/>
      <c r="Q8" s="16"/>
      <c r="R8" s="33"/>
      <c r="S8" s="16"/>
      <c r="T8" s="39"/>
      <c r="U8" s="52" t="str">
        <f>IF($G8="","",IF($M8="",0,INDEX(参加プラン!$A$2:$D$8,MATCH(申込Excel!$M8,参加プラン!$A$2:$A$8,0),MATCH(申込Excel!$G8,参加プラン!$A$1:$D$1,0)))+IF($K8="",0,IF($K8="My",0,IF($K8="レンタル",IF($M8="MとS",300,IF($M8="Mのみ",300,IF($M8="Sのみ",300,IF($M8="Rのみ",300,600)))))))+IF($N8="",0,IF($N8="×",0,IF($G8="社会人",2000,1500))))</f>
        <v/>
      </c>
      <c r="V8" s="4"/>
      <c r="W8" s="4"/>
      <c r="X8" s="4"/>
      <c r="Y8" s="4"/>
      <c r="Z8" s="4"/>
    </row>
    <row r="9" spans="1:26" ht="19.95" customHeight="1" x14ac:dyDescent="0.5">
      <c r="A9" s="13">
        <v>3</v>
      </c>
      <c r="B9" s="14"/>
      <c r="C9" s="15"/>
      <c r="D9" s="16"/>
      <c r="E9" s="30"/>
      <c r="F9" s="38" t="str">
        <f t="shared" si="0"/>
        <v/>
      </c>
      <c r="G9" s="27"/>
      <c r="H9" s="32"/>
      <c r="I9" s="32"/>
      <c r="J9" s="33"/>
      <c r="K9" s="16"/>
      <c r="L9" s="36"/>
      <c r="M9" s="16"/>
      <c r="N9" s="16"/>
      <c r="O9" s="16"/>
      <c r="P9" s="16"/>
      <c r="Q9" s="16"/>
      <c r="R9" s="33"/>
      <c r="S9" s="16"/>
      <c r="T9" s="39"/>
      <c r="U9" s="52" t="str">
        <f>IF($G9="","",IF($M9="",0,INDEX(参加プラン!$A$2:$D$8,MATCH(申込Excel!$M9,参加プラン!$A$2:$A$8,0),MATCH(申込Excel!$G9,参加プラン!$A$1:$D$1,0)))+IF($K9="",0,IF($K9="My",0,IF($K9="レンタル",IF($M9="MとS",300,IF($M9="Mのみ",300,IF($M9="Sのみ",300,IF($M9="Rのみ",300,600)))))))+IF($N9="",0,IF($N9="×",0,IF($G9="社会人",2000,1500))))</f>
        <v/>
      </c>
      <c r="V9" s="4"/>
    </row>
    <row r="10" spans="1:26" ht="19.95" customHeight="1" x14ac:dyDescent="0.5">
      <c r="A10" s="13">
        <v>4</v>
      </c>
      <c r="B10" s="14"/>
      <c r="C10" s="15"/>
      <c r="D10" s="16"/>
      <c r="E10" s="30"/>
      <c r="F10" s="38" t="str">
        <f t="shared" si="0"/>
        <v/>
      </c>
      <c r="G10" s="27"/>
      <c r="H10" s="32"/>
      <c r="I10" s="32"/>
      <c r="J10" s="33"/>
      <c r="K10" s="16"/>
      <c r="L10" s="36"/>
      <c r="M10" s="16"/>
      <c r="N10" s="16"/>
      <c r="O10" s="16"/>
      <c r="P10" s="16"/>
      <c r="Q10" s="16"/>
      <c r="R10" s="33"/>
      <c r="S10" s="16"/>
      <c r="T10" s="39"/>
      <c r="U10" s="52" t="str">
        <f>IF($G10="","",IF($M10="",0,INDEX(参加プラン!$A$2:$D$8,MATCH(申込Excel!$M10,参加プラン!$A$2:$A$8,0),MATCH(申込Excel!$G10,参加プラン!$A$1:$D$1,0)))+IF($K10="",0,IF($K10="My",0,IF($K10="レンタル",IF($M10="MとS",300,IF($M10="Mのみ",300,IF($M10="Sのみ",300,IF($M10="Rのみ",300,600)))))))+IF($N10="",0,IF($N10="×",0,IF($G10="社会人",2000,1500))))</f>
        <v/>
      </c>
      <c r="V10" s="4"/>
    </row>
    <row r="11" spans="1:26" ht="19.95" customHeight="1" x14ac:dyDescent="0.5">
      <c r="A11" s="13">
        <v>5</v>
      </c>
      <c r="B11" s="14"/>
      <c r="C11" s="15"/>
      <c r="D11" s="16"/>
      <c r="E11" s="30"/>
      <c r="F11" s="38" t="str">
        <f t="shared" si="0"/>
        <v/>
      </c>
      <c r="G11" s="27"/>
      <c r="H11" s="32"/>
      <c r="I11" s="32"/>
      <c r="J11" s="33"/>
      <c r="K11" s="16"/>
      <c r="L11" s="36"/>
      <c r="M11" s="16"/>
      <c r="N11" s="16"/>
      <c r="O11" s="16"/>
      <c r="P11" s="16"/>
      <c r="Q11" s="16"/>
      <c r="R11" s="33"/>
      <c r="S11" s="16"/>
      <c r="T11" s="39"/>
      <c r="U11" s="52" t="str">
        <f>IF($G11="","",IF($M11="",0,INDEX(参加プラン!$A$2:$D$8,MATCH(申込Excel!$M11,参加プラン!$A$2:$A$8,0),MATCH(申込Excel!$G11,参加プラン!$A$1:$D$1,0)))+IF($K11="",0,IF($K11="My",0,IF($K11="レンタル",IF($M11="MとS",300,IF($M11="Mのみ",300,IF($M11="Sのみ",300,IF($M11="Rのみ",300,600)))))))+IF($N11="",0,IF($N11="×",0,IF($G11="社会人",2000,1500))))</f>
        <v/>
      </c>
      <c r="V11" s="4"/>
    </row>
    <row r="12" spans="1:26" ht="19.95" customHeight="1" x14ac:dyDescent="0.5">
      <c r="A12" s="13">
        <v>6</v>
      </c>
      <c r="B12" s="14"/>
      <c r="C12" s="15"/>
      <c r="D12" s="16"/>
      <c r="E12" s="30"/>
      <c r="F12" s="38" t="str">
        <f t="shared" si="0"/>
        <v/>
      </c>
      <c r="G12" s="27"/>
      <c r="H12" s="54"/>
      <c r="I12" s="32"/>
      <c r="J12" s="33"/>
      <c r="K12" s="16"/>
      <c r="L12" s="36"/>
      <c r="M12" s="16"/>
      <c r="N12" s="16"/>
      <c r="O12" s="16"/>
      <c r="P12" s="16"/>
      <c r="Q12" s="16"/>
      <c r="R12" s="33"/>
      <c r="S12" s="16"/>
      <c r="T12" s="39"/>
      <c r="U12" s="52" t="str">
        <f>IF($G12="","",IF($M12="",0,INDEX(参加プラン!$A$2:$D$8,MATCH(申込Excel!$M12,参加プラン!$A$2:$A$8,0),MATCH(申込Excel!$G12,参加プラン!$A$1:$D$1,0)))+IF($K12="",0,IF($K12="My",0,IF($K12="レンタル",IF($M12="MとS",300,IF($M12="Mのみ",300,IF($M12="Sのみ",300,IF($M12="Rのみ",300,600)))))))+IF($N12="",0,IF($N12="×",0,IF($G12="社会人",2000,1500))))</f>
        <v/>
      </c>
      <c r="V12" s="4"/>
    </row>
    <row r="13" spans="1:26" ht="19.95" customHeight="1" x14ac:dyDescent="0.5">
      <c r="A13" s="13">
        <v>7</v>
      </c>
      <c r="B13" s="14"/>
      <c r="C13" s="15"/>
      <c r="D13" s="16"/>
      <c r="E13" s="30"/>
      <c r="F13" s="38" t="str">
        <f t="shared" si="0"/>
        <v/>
      </c>
      <c r="G13" s="27"/>
      <c r="H13" s="53"/>
      <c r="I13" s="32"/>
      <c r="J13" s="33"/>
      <c r="K13" s="16"/>
      <c r="L13" s="36"/>
      <c r="M13" s="16"/>
      <c r="N13" s="16"/>
      <c r="O13" s="16"/>
      <c r="P13" s="16"/>
      <c r="Q13" s="16"/>
      <c r="R13" s="33"/>
      <c r="S13" s="16"/>
      <c r="T13" s="39"/>
      <c r="U13" s="52" t="str">
        <f>IF($G13="","",IF($M13="",0,INDEX(参加プラン!$A$2:$D$8,MATCH(申込Excel!$M13,参加プラン!$A$2:$A$8,0),MATCH(申込Excel!$G13,参加プラン!$A$1:$D$1,0)))+IF($K13="",0,IF($K13="My",0,IF($K13="レンタル",IF($M13="MとS",300,IF($M13="Mのみ",300,IF($M13="Sのみ",300,IF($M13="Rのみ",300,600)))))))+IF($N13="",0,IF($N13="×",0,IF($G13="社会人",2000,1500))))</f>
        <v/>
      </c>
      <c r="V13" s="4"/>
      <c r="W13" s="4"/>
      <c r="X13" s="4"/>
    </row>
    <row r="14" spans="1:26" ht="19.95" customHeight="1" x14ac:dyDescent="0.5">
      <c r="A14" s="13">
        <v>8</v>
      </c>
      <c r="B14" s="14"/>
      <c r="C14" s="15"/>
      <c r="D14" s="16"/>
      <c r="E14" s="30"/>
      <c r="F14" s="38" t="str">
        <f t="shared" si="0"/>
        <v/>
      </c>
      <c r="G14" s="27"/>
      <c r="H14" s="32"/>
      <c r="I14" s="32"/>
      <c r="J14" s="33"/>
      <c r="K14" s="16"/>
      <c r="L14" s="36"/>
      <c r="M14" s="16"/>
      <c r="N14" s="16"/>
      <c r="O14" s="16"/>
      <c r="P14" s="16"/>
      <c r="Q14" s="16"/>
      <c r="R14" s="33"/>
      <c r="S14" s="16"/>
      <c r="T14" s="39"/>
      <c r="U14" s="52" t="str">
        <f>IF($G14="","",IF($M14="",0,INDEX(参加プラン!$A$2:$D$8,MATCH(申込Excel!$M14,参加プラン!$A$2:$A$8,0),MATCH(申込Excel!$G14,参加プラン!$A$1:$D$1,0)))+IF($K14="",0,IF($K14="My",0,IF($K14="レンタル",IF($M14="MとS",300,IF($M14="Mのみ",300,IF($M14="Sのみ",300,IF($M14="Rのみ",300,600)))))))+IF($N14="",0,IF($N14="×",0,IF($G14="社会人",2000,1500))))</f>
        <v/>
      </c>
      <c r="V14" s="4"/>
      <c r="W14" s="4"/>
      <c r="X14" s="4"/>
      <c r="Y14" s="4"/>
      <c r="Z14" s="4"/>
    </row>
    <row r="15" spans="1:26" ht="19.95" customHeight="1" x14ac:dyDescent="0.5">
      <c r="A15" s="13">
        <v>9</v>
      </c>
      <c r="B15" s="14"/>
      <c r="C15" s="15"/>
      <c r="D15" s="16"/>
      <c r="E15" s="30"/>
      <c r="F15" s="38" t="str">
        <f t="shared" si="0"/>
        <v/>
      </c>
      <c r="G15" s="27"/>
      <c r="H15" s="32"/>
      <c r="I15" s="32"/>
      <c r="J15" s="33"/>
      <c r="K15" s="16"/>
      <c r="L15" s="36"/>
      <c r="M15" s="16"/>
      <c r="N15" s="16"/>
      <c r="O15" s="16"/>
      <c r="P15" s="16"/>
      <c r="Q15" s="16"/>
      <c r="R15" s="33"/>
      <c r="S15" s="16"/>
      <c r="T15" s="39"/>
      <c r="U15" s="52" t="str">
        <f>IF($G15="","",IF($M15="",0,INDEX(参加プラン!$A$2:$D$8,MATCH(申込Excel!$M15,参加プラン!$A$2:$A$8,0),MATCH(申込Excel!$G15,参加プラン!$A$1:$D$1,0)))+IF($K15="",0,IF($K15="My",0,IF($K15="レンタル",IF($M15="MとS",300,IF($M15="Mのみ",300,IF($M15="Sのみ",300,IF($M15="Rのみ",300,600)))))))+IF($N15="",0,IF($N15="×",0,IF($G15="社会人",2000,1500))))</f>
        <v/>
      </c>
      <c r="V15" s="4"/>
      <c r="W15" s="4"/>
      <c r="X15" s="4"/>
      <c r="Y15" s="4"/>
      <c r="Z15" s="4"/>
    </row>
    <row r="16" spans="1:26" ht="19.95" customHeight="1" x14ac:dyDescent="0.5">
      <c r="A16" s="13">
        <v>10</v>
      </c>
      <c r="B16" s="14"/>
      <c r="C16" s="15"/>
      <c r="D16" s="16"/>
      <c r="E16" s="30"/>
      <c r="F16" s="38" t="str">
        <f t="shared" si="0"/>
        <v/>
      </c>
      <c r="G16" s="27"/>
      <c r="H16" s="32"/>
      <c r="I16" s="32"/>
      <c r="J16" s="33"/>
      <c r="K16" s="16"/>
      <c r="L16" s="36"/>
      <c r="M16" s="16"/>
      <c r="N16" s="16"/>
      <c r="O16" s="16"/>
      <c r="P16" s="16"/>
      <c r="Q16" s="16"/>
      <c r="R16" s="33"/>
      <c r="S16" s="16"/>
      <c r="T16" s="39"/>
      <c r="U16" s="52" t="str">
        <f>IF($G16="","",IF($M16="",0,INDEX(参加プラン!$A$2:$D$8,MATCH(申込Excel!$M16,参加プラン!$A$2:$A$8,0),MATCH(申込Excel!$G16,参加プラン!$A$1:$D$1,0)))+IF($K16="",0,IF($K16="My",0,IF($K16="レンタル",IF($M16="MとS",300,IF($M16="Mのみ",300,IF($M16="Sのみ",300,IF($M16="Rのみ",300,600)))))))+IF($N16="",0,IF($N16="×",0,IF($G16="社会人",2000,1500))))</f>
        <v/>
      </c>
      <c r="V16" s="4"/>
      <c r="W16" s="4"/>
      <c r="X16" s="4"/>
      <c r="Y16" s="4"/>
      <c r="Z16" s="4"/>
    </row>
    <row r="17" spans="1:26" ht="19.95" customHeight="1" x14ac:dyDescent="0.5">
      <c r="A17" s="13">
        <v>11</v>
      </c>
      <c r="B17" s="14"/>
      <c r="C17" s="15"/>
      <c r="D17" s="16"/>
      <c r="E17" s="30"/>
      <c r="F17" s="38" t="str">
        <f t="shared" si="0"/>
        <v/>
      </c>
      <c r="G17" s="27"/>
      <c r="H17" s="32"/>
      <c r="I17" s="32"/>
      <c r="J17" s="33"/>
      <c r="K17" s="16"/>
      <c r="L17" s="36"/>
      <c r="M17" s="16"/>
      <c r="N17" s="16"/>
      <c r="O17" s="16"/>
      <c r="P17" s="16"/>
      <c r="Q17" s="16"/>
      <c r="R17" s="33"/>
      <c r="S17" s="16"/>
      <c r="T17" s="39"/>
      <c r="U17" s="52" t="str">
        <f>IF($G17="","",IF($M17="",0,INDEX(参加プラン!$A$2:$D$8,MATCH(申込Excel!$M17,参加プラン!$A$2:$A$8,0),MATCH(申込Excel!$G17,参加プラン!$A$1:$D$1,0)))+IF($K17="",0,IF($K17="My",0,IF($K17="レンタル",IF($M17="MとS",300,IF($M17="Mのみ",300,IF($M17="Sのみ",300,IF($M17="Rのみ",300,600)))))))+IF($N17="",0,IF($N17="×",0,IF($G17="社会人",2000,1500))))</f>
        <v/>
      </c>
      <c r="V17" s="4"/>
      <c r="W17" s="4"/>
      <c r="X17" s="4"/>
      <c r="Y17" s="4"/>
      <c r="Z17" s="4"/>
    </row>
    <row r="18" spans="1:26" ht="19.95" customHeight="1" x14ac:dyDescent="0.5">
      <c r="A18" s="13">
        <v>12</v>
      </c>
      <c r="B18" s="14"/>
      <c r="C18" s="15"/>
      <c r="D18" s="16"/>
      <c r="E18" s="30"/>
      <c r="F18" s="38" t="str">
        <f t="shared" si="0"/>
        <v/>
      </c>
      <c r="G18" s="27"/>
      <c r="H18" s="32"/>
      <c r="I18" s="32"/>
      <c r="J18" s="33"/>
      <c r="K18" s="16"/>
      <c r="L18" s="36"/>
      <c r="M18" s="16"/>
      <c r="N18" s="16"/>
      <c r="O18" s="16"/>
      <c r="P18" s="16"/>
      <c r="Q18" s="16"/>
      <c r="R18" s="33"/>
      <c r="S18" s="16"/>
      <c r="T18" s="39"/>
      <c r="U18" s="52" t="str">
        <f>IF($G18="","",IF($M18="",0,INDEX(参加プラン!$A$2:$D$8,MATCH(申込Excel!$M18,参加プラン!$A$2:$A$8,0),MATCH(申込Excel!$G18,参加プラン!$A$1:$D$1,0)))+IF($K18="",0,IF($K18="My",0,IF($K18="レンタル",IF($M18="MとS",300,IF($M18="Mのみ",300,IF($M18="Sのみ",300,IF($M18="Rのみ",300,600)))))))+IF($N18="",0,IF($N18="×",0,IF($G18="社会人",2000,1500))))</f>
        <v/>
      </c>
      <c r="V18" s="4"/>
      <c r="W18" s="4"/>
      <c r="X18" s="4"/>
      <c r="Y18" s="4"/>
      <c r="Z18" s="4"/>
    </row>
    <row r="19" spans="1:26" ht="19.95" customHeight="1" x14ac:dyDescent="0.5">
      <c r="A19" s="13">
        <v>13</v>
      </c>
      <c r="B19" s="14"/>
      <c r="C19" s="15"/>
      <c r="D19" s="16"/>
      <c r="E19" s="30"/>
      <c r="F19" s="38" t="str">
        <f t="shared" si="0"/>
        <v/>
      </c>
      <c r="G19" s="27"/>
      <c r="H19" s="32"/>
      <c r="I19" s="32"/>
      <c r="J19" s="33"/>
      <c r="K19" s="16"/>
      <c r="L19" s="36"/>
      <c r="M19" s="16"/>
      <c r="N19" s="16"/>
      <c r="O19" s="16"/>
      <c r="P19" s="16"/>
      <c r="Q19" s="16"/>
      <c r="R19" s="33"/>
      <c r="S19" s="16"/>
      <c r="T19" s="39"/>
      <c r="U19" s="52" t="str">
        <f>IF($G19="","",IF($M19="",0,INDEX(参加プラン!$A$2:$D$8,MATCH(申込Excel!$M19,参加プラン!$A$2:$A$8,0),MATCH(申込Excel!$G19,参加プラン!$A$1:$D$1,0)))+IF($K19="",0,IF($K19="My",0,IF($K19="レンタル",IF($M19="MとS",300,IF($M19="Mのみ",300,IF($M19="Sのみ",300,IF($M19="Rのみ",300,600)))))))+IF($N19="",0,IF($N19="×",0,IF($G19="社会人",2000,1500))))</f>
        <v/>
      </c>
      <c r="V19" s="4"/>
      <c r="W19" s="4"/>
      <c r="X19" s="4"/>
      <c r="Y19" s="4"/>
      <c r="Z19" s="4"/>
    </row>
    <row r="20" spans="1:26" ht="19.95" customHeight="1" x14ac:dyDescent="0.5">
      <c r="A20" s="13">
        <v>14</v>
      </c>
      <c r="B20" s="14"/>
      <c r="C20" s="15"/>
      <c r="D20" s="16"/>
      <c r="E20" s="30"/>
      <c r="F20" s="38" t="str">
        <f t="shared" si="0"/>
        <v/>
      </c>
      <c r="G20" s="27"/>
      <c r="H20" s="32"/>
      <c r="I20" s="32"/>
      <c r="J20" s="33"/>
      <c r="K20" s="16"/>
      <c r="L20" s="36"/>
      <c r="M20" s="16"/>
      <c r="N20" s="16"/>
      <c r="O20" s="16"/>
      <c r="P20" s="16"/>
      <c r="Q20" s="16"/>
      <c r="R20" s="33"/>
      <c r="S20" s="16"/>
      <c r="T20" s="39"/>
      <c r="U20" s="52" t="str">
        <f>IF($G20="","",IF($M20="",0,INDEX(参加プラン!$A$2:$D$8,MATCH(申込Excel!$M20,参加プラン!$A$2:$A$8,0),MATCH(申込Excel!$G20,参加プラン!$A$1:$D$1,0)))+IF($K20="",0,IF($K20="My",0,IF($K20="レンタル",IF($M20="MとS",300,IF($M20="Mのみ",300,IF($M20="Sのみ",300,IF($M20="Rのみ",300,600)))))))+IF($N20="",0,IF($N20="×",0,IF($G20="社会人",2000,1500))))</f>
        <v/>
      </c>
      <c r="V20" s="4"/>
      <c r="W20" s="4"/>
      <c r="X20" s="4"/>
      <c r="Y20" s="4"/>
      <c r="Z20" s="4"/>
    </row>
    <row r="21" spans="1:26" ht="19.95" customHeight="1" x14ac:dyDescent="0.5">
      <c r="A21" s="13">
        <v>15</v>
      </c>
      <c r="B21" s="14"/>
      <c r="C21" s="15"/>
      <c r="D21" s="16"/>
      <c r="E21" s="30"/>
      <c r="F21" s="38" t="str">
        <f t="shared" si="0"/>
        <v/>
      </c>
      <c r="G21" s="27"/>
      <c r="H21" s="32"/>
      <c r="I21" s="32"/>
      <c r="J21" s="33"/>
      <c r="K21" s="16"/>
      <c r="L21" s="36"/>
      <c r="M21" s="16"/>
      <c r="N21" s="16"/>
      <c r="O21" s="16"/>
      <c r="P21" s="16"/>
      <c r="Q21" s="16"/>
      <c r="R21" s="33"/>
      <c r="S21" s="16"/>
      <c r="T21" s="39"/>
      <c r="U21" s="52" t="str">
        <f>IF($G21="","",IF($M21="",0,INDEX(参加プラン!$A$2:$D$8,MATCH(申込Excel!$M21,参加プラン!$A$2:$A$8,0),MATCH(申込Excel!$G21,参加プラン!$A$1:$D$1,0)))+IF($K21="",0,IF($K21="My",0,IF($K21="レンタル",IF($M21="MとS",300,IF($M21="Mのみ",300,IF($M21="Sのみ",300,IF($M21="Rのみ",300,600)))))))+IF($N21="",0,IF($N21="×",0,IF($G21="社会人",2000,1500))))</f>
        <v/>
      </c>
      <c r="V21" s="4"/>
      <c r="W21" s="4"/>
      <c r="X21" s="4"/>
      <c r="Y21" s="4"/>
      <c r="Z21" s="4"/>
    </row>
    <row r="22" spans="1:26" ht="19.95" customHeight="1" x14ac:dyDescent="0.5">
      <c r="A22" s="13">
        <v>16</v>
      </c>
      <c r="B22" s="14"/>
      <c r="C22" s="15"/>
      <c r="D22" s="16"/>
      <c r="E22" s="30"/>
      <c r="F22" s="38" t="str">
        <f t="shared" si="0"/>
        <v/>
      </c>
      <c r="G22" s="27"/>
      <c r="H22" s="32"/>
      <c r="I22" s="32"/>
      <c r="J22" s="33"/>
      <c r="K22" s="16"/>
      <c r="L22" s="36"/>
      <c r="M22" s="16"/>
      <c r="N22" s="16"/>
      <c r="O22" s="16"/>
      <c r="P22" s="16"/>
      <c r="Q22" s="16"/>
      <c r="R22" s="33"/>
      <c r="S22" s="16"/>
      <c r="T22" s="39"/>
      <c r="U22" s="52" t="str">
        <f>IF($G22="","",IF($M22="",0,INDEX(参加プラン!$A$2:$D$8,MATCH(申込Excel!$M22,参加プラン!$A$2:$A$8,0),MATCH(申込Excel!$G22,参加プラン!$A$1:$D$1,0)))+IF($K22="",0,IF($K22="My",0,IF($K22="レンタル",IF($M22="MとS",300,IF($M22="Mのみ",300,IF($M22="Sのみ",300,IF($M22="Rのみ",300,600)))))))+IF($N22="",0,IF($N22="×",0,IF($G22="社会人",2000,1500))))</f>
        <v/>
      </c>
      <c r="V22" s="4"/>
      <c r="W22" s="4"/>
      <c r="X22" s="4"/>
      <c r="Y22" s="4"/>
      <c r="Z22" s="4"/>
    </row>
    <row r="23" spans="1:26" ht="19.95" customHeight="1" x14ac:dyDescent="0.5">
      <c r="A23" s="13">
        <v>17</v>
      </c>
      <c r="B23" s="14"/>
      <c r="C23" s="15"/>
      <c r="D23" s="16"/>
      <c r="E23" s="30"/>
      <c r="F23" s="38" t="str">
        <f t="shared" si="0"/>
        <v/>
      </c>
      <c r="G23" s="27"/>
      <c r="H23" s="32"/>
      <c r="I23" s="32"/>
      <c r="J23" s="33"/>
      <c r="K23" s="16"/>
      <c r="L23" s="36"/>
      <c r="M23" s="16"/>
      <c r="N23" s="16"/>
      <c r="O23" s="16"/>
      <c r="P23" s="16"/>
      <c r="Q23" s="16"/>
      <c r="R23" s="33"/>
      <c r="S23" s="16"/>
      <c r="T23" s="39"/>
      <c r="U23" s="52" t="str">
        <f>IF($G23="","",IF($M23="",0,INDEX(参加プラン!$A$2:$D$8,MATCH(申込Excel!$M23,参加プラン!$A$2:$A$8,0),MATCH(申込Excel!$G23,参加プラン!$A$1:$D$1,0)))+IF($K23="",0,IF($K23="My",0,IF($K23="レンタル",IF($M23="MとS",300,IF($M23="Mのみ",300,IF($M23="Sのみ",300,IF($M23="Rのみ",300,600)))))))+IF($N23="",0,IF($N23="×",0,IF($G23="社会人",2000,1500))))</f>
        <v/>
      </c>
      <c r="V23" s="4"/>
      <c r="W23" s="4"/>
      <c r="X23" s="4"/>
      <c r="Y23" s="4"/>
      <c r="Z23" s="4"/>
    </row>
    <row r="24" spans="1:26" ht="19.95" customHeight="1" x14ac:dyDescent="0.5">
      <c r="A24" s="13">
        <v>18</v>
      </c>
      <c r="B24" s="14"/>
      <c r="C24" s="15"/>
      <c r="D24" s="16"/>
      <c r="E24" s="30"/>
      <c r="F24" s="38" t="str">
        <f t="shared" si="0"/>
        <v/>
      </c>
      <c r="G24" s="27"/>
      <c r="H24" s="32"/>
      <c r="I24" s="32"/>
      <c r="J24" s="33"/>
      <c r="K24" s="16"/>
      <c r="L24" s="36"/>
      <c r="M24" s="16"/>
      <c r="N24" s="16"/>
      <c r="O24" s="16"/>
      <c r="P24" s="16"/>
      <c r="Q24" s="16"/>
      <c r="R24" s="33"/>
      <c r="S24" s="16"/>
      <c r="T24" s="39"/>
      <c r="U24" s="52" t="str">
        <f>IF($G24="","",IF($M24="",0,INDEX(参加プラン!$A$2:$D$8,MATCH(申込Excel!$M24,参加プラン!$A$2:$A$8,0),MATCH(申込Excel!$G24,参加プラン!$A$1:$D$1,0)))+IF($K24="",0,IF($K24="My",0,IF($K24="レンタル",IF($M24="MとS",300,IF($M24="Mのみ",300,IF($M24="Sのみ",300,IF($M24="Rのみ",300,600)))))))+IF($N24="",0,IF($N24="×",0,IF($G24="社会人",2000,1500))))</f>
        <v/>
      </c>
      <c r="V24" s="4"/>
      <c r="W24" s="4"/>
      <c r="X24" s="4"/>
      <c r="Y24" s="4"/>
      <c r="Z24" s="4"/>
    </row>
    <row r="25" spans="1:26" ht="19.95" customHeight="1" x14ac:dyDescent="0.5">
      <c r="A25" s="13">
        <v>19</v>
      </c>
      <c r="B25" s="14"/>
      <c r="C25" s="15"/>
      <c r="D25" s="16"/>
      <c r="E25" s="30"/>
      <c r="F25" s="38" t="str">
        <f t="shared" si="0"/>
        <v/>
      </c>
      <c r="G25" s="27"/>
      <c r="H25" s="32"/>
      <c r="I25" s="32"/>
      <c r="J25" s="33"/>
      <c r="K25" s="16"/>
      <c r="L25" s="36"/>
      <c r="M25" s="16"/>
      <c r="N25" s="16"/>
      <c r="O25" s="16"/>
      <c r="P25" s="16"/>
      <c r="Q25" s="16"/>
      <c r="R25" s="33"/>
      <c r="S25" s="16"/>
      <c r="T25" s="39"/>
      <c r="U25" s="52" t="str">
        <f>IF($G25="","",IF($M25="",0,INDEX(参加プラン!$A$2:$D$8,MATCH(申込Excel!$M25,参加プラン!$A$2:$A$8,0),MATCH(申込Excel!$G25,参加プラン!$A$1:$D$1,0)))+IF($K25="",0,IF($K25="My",0,IF($K25="レンタル",IF($M25="MとS",300,IF($M25="Mのみ",300,IF($M25="Sのみ",300,IF($M25="Rのみ",300,600)))))))+IF($N25="",0,IF($N25="×",0,IF($G25="社会人",2000,1500))))</f>
        <v/>
      </c>
      <c r="V25" s="4"/>
      <c r="W25" s="4"/>
      <c r="X25" s="4"/>
      <c r="Y25" s="4"/>
      <c r="Z25" s="4"/>
    </row>
    <row r="26" spans="1:26" ht="19.95" customHeight="1" x14ac:dyDescent="0.5">
      <c r="A26" s="13">
        <v>20</v>
      </c>
      <c r="B26" s="14"/>
      <c r="C26" s="15"/>
      <c r="D26" s="16"/>
      <c r="E26" s="30"/>
      <c r="F26" s="38" t="str">
        <f t="shared" si="0"/>
        <v/>
      </c>
      <c r="G26" s="27"/>
      <c r="H26" s="32"/>
      <c r="I26" s="32"/>
      <c r="J26" s="33"/>
      <c r="K26" s="16"/>
      <c r="L26" s="36"/>
      <c r="M26" s="16"/>
      <c r="N26" s="16"/>
      <c r="O26" s="16"/>
      <c r="P26" s="16"/>
      <c r="Q26" s="16"/>
      <c r="R26" s="33"/>
      <c r="S26" s="16"/>
      <c r="T26" s="39"/>
      <c r="U26" s="52" t="str">
        <f>IF($G26="","",IF($M26="",0,INDEX(参加プラン!$A$2:$D$8,MATCH(申込Excel!$M26,参加プラン!$A$2:$A$8,0),MATCH(申込Excel!$G26,参加プラン!$A$1:$D$1,0)))+IF($K26="",0,IF($K26="My",0,IF($K26="レンタル",IF($M26="MとS",300,IF($M26="Mのみ",300,IF($M26="Sのみ",300,IF($M26="Rのみ",300,600)))))))+IF($N26="",0,IF($N26="×",0,IF($G26="社会人",2000,1500))))</f>
        <v/>
      </c>
      <c r="V26" s="4"/>
      <c r="W26" s="4"/>
      <c r="X26" s="4"/>
      <c r="Y26" s="4"/>
      <c r="Z26" s="4"/>
    </row>
    <row r="27" spans="1:26" ht="19.95" customHeight="1" x14ac:dyDescent="0.5">
      <c r="A27" s="13">
        <v>21</v>
      </c>
      <c r="B27" s="14"/>
      <c r="C27" s="15"/>
      <c r="D27" s="16"/>
      <c r="E27" s="30"/>
      <c r="F27" s="38" t="str">
        <f t="shared" si="0"/>
        <v/>
      </c>
      <c r="G27" s="27"/>
      <c r="H27" s="32"/>
      <c r="I27" s="32"/>
      <c r="J27" s="33"/>
      <c r="K27" s="16"/>
      <c r="L27" s="36"/>
      <c r="M27" s="16"/>
      <c r="N27" s="16"/>
      <c r="O27" s="16"/>
      <c r="P27" s="16"/>
      <c r="Q27" s="16"/>
      <c r="R27" s="33"/>
      <c r="S27" s="16"/>
      <c r="T27" s="39"/>
      <c r="U27" s="52" t="str">
        <f>IF($G27="","",IF($M27="",0,INDEX(参加プラン!$A$2:$D$8,MATCH(申込Excel!$M27,参加プラン!$A$2:$A$8,0),MATCH(申込Excel!$G27,参加プラン!$A$1:$D$1,0)))+IF($K27="",0,IF($K27="My",0,IF($K27="レンタル",IF($M27="MとS",300,IF($M27="Mのみ",300,IF($M27="Sのみ",300,IF($M27="Rのみ",300,600)))))))+IF($N27="",0,IF($N27="×",0,IF($G27="社会人",2000,1500))))</f>
        <v/>
      </c>
      <c r="V27" s="4"/>
      <c r="W27" s="4"/>
      <c r="X27" s="4"/>
      <c r="Y27" s="4"/>
      <c r="Z27" s="4"/>
    </row>
    <row r="28" spans="1:26" ht="19.95" customHeight="1" x14ac:dyDescent="0.5">
      <c r="A28" s="13">
        <v>22</v>
      </c>
      <c r="B28" s="14"/>
      <c r="C28" s="15"/>
      <c r="D28" s="16"/>
      <c r="E28" s="30"/>
      <c r="F28" s="38" t="str">
        <f t="shared" si="0"/>
        <v/>
      </c>
      <c r="G28" s="27"/>
      <c r="H28" s="32"/>
      <c r="I28" s="32"/>
      <c r="J28" s="33"/>
      <c r="K28" s="16"/>
      <c r="L28" s="36"/>
      <c r="M28" s="16"/>
      <c r="N28" s="16"/>
      <c r="O28" s="16"/>
      <c r="P28" s="16"/>
      <c r="Q28" s="16"/>
      <c r="R28" s="33"/>
      <c r="S28" s="16"/>
      <c r="T28" s="39"/>
      <c r="U28" s="52" t="str">
        <f>IF($G28="","",IF($M28="",0,INDEX(参加プラン!$A$2:$D$8,MATCH(申込Excel!$M28,参加プラン!$A$2:$A$8,0),MATCH(申込Excel!$G28,参加プラン!$A$1:$D$1,0)))+IF($K28="",0,IF($K28="My",0,IF($K28="レンタル",IF($M28="MとS",300,IF($M28="Mのみ",300,IF($M28="Sのみ",300,IF($M28="Rのみ",300,600)))))))+IF($N28="",0,IF($N28="×",0,IF($G28="社会人",2000,1500))))</f>
        <v/>
      </c>
      <c r="V28" s="4"/>
      <c r="W28" s="4"/>
      <c r="X28" s="4"/>
      <c r="Y28" s="4"/>
      <c r="Z28" s="4"/>
    </row>
    <row r="29" spans="1:26" ht="19.95" customHeight="1" x14ac:dyDescent="0.5">
      <c r="A29" s="13">
        <v>23</v>
      </c>
      <c r="B29" s="14"/>
      <c r="C29" s="15"/>
      <c r="D29" s="16"/>
      <c r="E29" s="30"/>
      <c r="F29" s="38" t="str">
        <f t="shared" si="0"/>
        <v/>
      </c>
      <c r="G29" s="27"/>
      <c r="H29" s="32"/>
      <c r="I29" s="32"/>
      <c r="J29" s="33"/>
      <c r="K29" s="16"/>
      <c r="L29" s="36"/>
      <c r="M29" s="16"/>
      <c r="N29" s="16"/>
      <c r="O29" s="16"/>
      <c r="P29" s="16"/>
      <c r="Q29" s="16"/>
      <c r="R29" s="33"/>
      <c r="S29" s="16"/>
      <c r="T29" s="39"/>
      <c r="U29" s="52" t="str">
        <f>IF($G29="","",IF($M29="",0,INDEX(参加プラン!$A$2:$D$8,MATCH(申込Excel!$M29,参加プラン!$A$2:$A$8,0),MATCH(申込Excel!$G29,参加プラン!$A$1:$D$1,0)))+IF($K29="",0,IF($K29="My",0,IF($K29="レンタル",IF($M29="MとS",300,IF($M29="Mのみ",300,IF($M29="Sのみ",300,IF($M29="Rのみ",300,600)))))))+IF($N29="",0,IF($N29="×",0,IF($G29="社会人",2000,1500))))</f>
        <v/>
      </c>
      <c r="V29" s="4"/>
      <c r="W29" s="4"/>
      <c r="X29" s="4"/>
      <c r="Y29" s="4"/>
      <c r="Z29" s="4"/>
    </row>
    <row r="30" spans="1:26" ht="19.95" customHeight="1" x14ac:dyDescent="0.5">
      <c r="A30" s="13">
        <v>24</v>
      </c>
      <c r="B30" s="14"/>
      <c r="C30" s="15"/>
      <c r="D30" s="16"/>
      <c r="E30" s="30"/>
      <c r="F30" s="38" t="str">
        <f t="shared" si="0"/>
        <v/>
      </c>
      <c r="G30" s="27"/>
      <c r="H30" s="32"/>
      <c r="I30" s="32"/>
      <c r="J30" s="33"/>
      <c r="K30" s="16"/>
      <c r="L30" s="36"/>
      <c r="M30" s="16"/>
      <c r="N30" s="16"/>
      <c r="O30" s="16"/>
      <c r="P30" s="16"/>
      <c r="Q30" s="16"/>
      <c r="R30" s="33"/>
      <c r="S30" s="16"/>
      <c r="T30" s="39"/>
      <c r="U30" s="52" t="str">
        <f>IF($G30="","",IF($M30="",0,INDEX(参加プラン!$A$2:$D$8,MATCH(申込Excel!$M30,参加プラン!$A$2:$A$8,0),MATCH(申込Excel!$G30,参加プラン!$A$1:$D$1,0)))+IF($K30="",0,IF($K30="My",0,IF($K30="レンタル",IF($M30="MとS",300,IF($M30="Mのみ",300,IF($M30="Sのみ",300,IF($M30="Rのみ",300,600)))))))+IF($N30="",0,IF($N30="×",0,IF($G30="社会人",2000,1500))))</f>
        <v/>
      </c>
      <c r="V30" s="4"/>
      <c r="W30" s="4"/>
      <c r="X30" s="4"/>
      <c r="Y30" s="4"/>
      <c r="Z30" s="4"/>
    </row>
    <row r="31" spans="1:26" ht="19.95" customHeight="1" x14ac:dyDescent="0.5">
      <c r="A31" s="13">
        <v>25</v>
      </c>
      <c r="B31" s="14"/>
      <c r="C31" s="15"/>
      <c r="D31" s="16"/>
      <c r="E31" s="30"/>
      <c r="F31" s="38" t="str">
        <f t="shared" si="0"/>
        <v/>
      </c>
      <c r="G31" s="27"/>
      <c r="H31" s="32"/>
      <c r="I31" s="32"/>
      <c r="J31" s="33"/>
      <c r="K31" s="16"/>
      <c r="L31" s="36"/>
      <c r="M31" s="16"/>
      <c r="N31" s="16"/>
      <c r="O31" s="16"/>
      <c r="P31" s="16"/>
      <c r="Q31" s="16"/>
      <c r="R31" s="33"/>
      <c r="S31" s="16"/>
      <c r="T31" s="39"/>
      <c r="U31" s="52" t="str">
        <f>IF($G31="","",IF($M31="",0,INDEX(参加プラン!$A$2:$D$8,MATCH(申込Excel!$M31,参加プラン!$A$2:$A$8,0),MATCH(申込Excel!$G31,参加プラン!$A$1:$D$1,0)))+IF($K31="",0,IF($K31="My",0,IF($K31="レンタル",IF($M31="MとS",300,IF($M31="Mのみ",300,IF($M31="Sのみ",300,IF($M31="Rのみ",300,600)))))))+IF($N31="",0,IF($N31="×",0,IF($G31="社会人",2000,1500))))</f>
        <v/>
      </c>
      <c r="V31" s="4"/>
      <c r="W31" s="4"/>
      <c r="X31" s="4"/>
      <c r="Y31" s="4"/>
      <c r="Z31" s="4"/>
    </row>
    <row r="32" spans="1:26" ht="19.95" customHeight="1" x14ac:dyDescent="0.5">
      <c r="A32" s="13">
        <v>26</v>
      </c>
      <c r="B32" s="14"/>
      <c r="C32" s="15"/>
      <c r="D32" s="16"/>
      <c r="E32" s="30"/>
      <c r="F32" s="38" t="str">
        <f t="shared" si="0"/>
        <v/>
      </c>
      <c r="G32" s="27"/>
      <c r="H32" s="32"/>
      <c r="I32" s="32"/>
      <c r="J32" s="33"/>
      <c r="K32" s="16"/>
      <c r="L32" s="36"/>
      <c r="M32" s="16"/>
      <c r="N32" s="16"/>
      <c r="O32" s="16"/>
      <c r="P32" s="16"/>
      <c r="Q32" s="16"/>
      <c r="R32" s="33"/>
      <c r="S32" s="16"/>
      <c r="T32" s="39"/>
      <c r="U32" s="52" t="str">
        <f>IF($G32="","",IF($M32="",0,INDEX(参加プラン!$A$2:$D$8,MATCH(申込Excel!$M32,参加プラン!$A$2:$A$8,0),MATCH(申込Excel!$G32,参加プラン!$A$1:$D$1,0)))+IF($K32="",0,IF($K32="My",0,IF($K32="レンタル",IF($M32="MとS",300,IF($M32="Mのみ",300,IF($M32="Sのみ",300,IF($M32="Rのみ",300,600)))))))+IF($N32="",0,IF($N32="×",0,IF($G32="社会人",2000,1500))))</f>
        <v/>
      </c>
      <c r="V32" s="4"/>
      <c r="W32" s="4"/>
      <c r="X32" s="4"/>
      <c r="Y32" s="4"/>
      <c r="Z32" s="4"/>
    </row>
    <row r="33" spans="1:26" ht="19.95" customHeight="1" x14ac:dyDescent="0.5">
      <c r="A33" s="13">
        <v>27</v>
      </c>
      <c r="B33" s="14"/>
      <c r="C33" s="15"/>
      <c r="D33" s="16"/>
      <c r="E33" s="30"/>
      <c r="F33" s="38" t="str">
        <f t="shared" si="0"/>
        <v/>
      </c>
      <c r="G33" s="27"/>
      <c r="H33" s="32"/>
      <c r="I33" s="32"/>
      <c r="J33" s="33"/>
      <c r="K33" s="16"/>
      <c r="L33" s="36"/>
      <c r="M33" s="16"/>
      <c r="N33" s="16"/>
      <c r="O33" s="16"/>
      <c r="P33" s="16"/>
      <c r="Q33" s="16"/>
      <c r="R33" s="33"/>
      <c r="S33" s="16"/>
      <c r="T33" s="39"/>
      <c r="U33" s="52" t="str">
        <f>IF($G33="","",IF($M33="",0,INDEX(参加プラン!$A$2:$D$8,MATCH(申込Excel!$M33,参加プラン!$A$2:$A$8,0),MATCH(申込Excel!$G33,参加プラン!$A$1:$D$1,0)))+IF($K33="",0,IF($K33="My",0,IF($K33="レンタル",IF($M33="MとS",300,IF($M33="Mのみ",300,IF($M33="Sのみ",300,IF($M33="Rのみ",300,600)))))))+IF($N33="",0,IF($N33="×",0,IF($G33="社会人",2000,1500))))</f>
        <v/>
      </c>
      <c r="V33" s="4"/>
      <c r="W33" s="4"/>
      <c r="X33" s="4"/>
      <c r="Y33" s="4"/>
      <c r="Z33" s="4"/>
    </row>
    <row r="34" spans="1:26" ht="19.95" customHeight="1" x14ac:dyDescent="0.5">
      <c r="A34" s="13">
        <v>28</v>
      </c>
      <c r="B34" s="14"/>
      <c r="C34" s="15"/>
      <c r="D34" s="16"/>
      <c r="E34" s="30"/>
      <c r="F34" s="38" t="str">
        <f t="shared" si="0"/>
        <v/>
      </c>
      <c r="G34" s="27"/>
      <c r="H34" s="32"/>
      <c r="I34" s="32"/>
      <c r="J34" s="33"/>
      <c r="K34" s="16"/>
      <c r="L34" s="36"/>
      <c r="M34" s="16"/>
      <c r="N34" s="16"/>
      <c r="O34" s="16"/>
      <c r="P34" s="16"/>
      <c r="Q34" s="16"/>
      <c r="R34" s="33"/>
      <c r="S34" s="16"/>
      <c r="T34" s="39"/>
      <c r="U34" s="52" t="str">
        <f>IF($G34="","",IF($M34="",0,INDEX(参加プラン!$A$2:$D$8,MATCH(申込Excel!$M34,参加プラン!$A$2:$A$8,0),MATCH(申込Excel!$G34,参加プラン!$A$1:$D$1,0)))+IF($K34="",0,IF($K34="My",0,IF($K34="レンタル",IF($M34="MとS",300,IF($M34="Mのみ",300,IF($M34="Sのみ",300,IF($M34="Rのみ",300,600)))))))+IF($N34="",0,IF($N34="×",0,IF($G34="社会人",2000,1500))))</f>
        <v/>
      </c>
      <c r="V34" s="4"/>
      <c r="W34" s="4"/>
      <c r="X34" s="4"/>
      <c r="Y34" s="4"/>
      <c r="Z34" s="4"/>
    </row>
    <row r="35" spans="1:26" ht="19.95" customHeight="1" x14ac:dyDescent="0.5">
      <c r="A35" s="13">
        <v>29</v>
      </c>
      <c r="B35" s="14"/>
      <c r="C35" s="15"/>
      <c r="D35" s="16"/>
      <c r="E35" s="30"/>
      <c r="F35" s="38" t="str">
        <f t="shared" si="0"/>
        <v/>
      </c>
      <c r="G35" s="27"/>
      <c r="H35" s="32"/>
      <c r="I35" s="32"/>
      <c r="J35" s="33"/>
      <c r="K35" s="16"/>
      <c r="L35" s="36"/>
      <c r="M35" s="16"/>
      <c r="N35" s="16"/>
      <c r="O35" s="16"/>
      <c r="P35" s="16"/>
      <c r="Q35" s="16"/>
      <c r="R35" s="33"/>
      <c r="S35" s="16"/>
      <c r="T35" s="39"/>
      <c r="U35" s="52" t="str">
        <f>IF($G35="","",IF($M35="",0,INDEX(参加プラン!$A$2:$D$8,MATCH(申込Excel!$M35,参加プラン!$A$2:$A$8,0),MATCH(申込Excel!$G35,参加プラン!$A$1:$D$1,0)))+IF($K35="",0,IF($K35="My",0,IF($K35="レンタル",IF($M35="MとS",300,IF($M35="Mのみ",300,IF($M35="Sのみ",300,IF($M35="Rのみ",300,600)))))))+IF($N35="",0,IF($N35="×",0,IF($G35="社会人",2000,1500))))</f>
        <v/>
      </c>
      <c r="V35" s="4"/>
      <c r="W35" s="4"/>
      <c r="X35" s="4"/>
      <c r="Y35" s="4"/>
      <c r="Z35" s="4"/>
    </row>
    <row r="36" spans="1:26" ht="19.95" customHeight="1" x14ac:dyDescent="0.5">
      <c r="A36" s="13">
        <v>30</v>
      </c>
      <c r="B36" s="14"/>
      <c r="C36" s="15"/>
      <c r="D36" s="16"/>
      <c r="E36" s="30"/>
      <c r="F36" s="38" t="str">
        <f t="shared" si="0"/>
        <v/>
      </c>
      <c r="G36" s="27"/>
      <c r="H36" s="32"/>
      <c r="I36" s="32"/>
      <c r="J36" s="33"/>
      <c r="K36" s="16"/>
      <c r="L36" s="36"/>
      <c r="M36" s="16"/>
      <c r="N36" s="16"/>
      <c r="O36" s="16"/>
      <c r="P36" s="16"/>
      <c r="Q36" s="16"/>
      <c r="R36" s="33"/>
      <c r="S36" s="16"/>
      <c r="T36" s="39"/>
      <c r="U36" s="52" t="str">
        <f>IF($G36="","",IF($M36="",0,INDEX(参加プラン!$A$2:$D$8,MATCH(申込Excel!$M36,参加プラン!$A$2:$A$8,0),MATCH(申込Excel!$G36,参加プラン!$A$1:$D$1,0)))+IF($K36="",0,IF($K36="My",0,IF($K36="レンタル",IF($M36="MとS",300,IF($M36="Mのみ",300,IF($M36="Sのみ",300,IF($M36="Rのみ",300,600)))))))+IF($N36="",0,IF($N36="×",0,IF($G36="社会人",2000,1500))))</f>
        <v/>
      </c>
      <c r="V36" s="4"/>
      <c r="W36" s="4"/>
      <c r="X36" s="4"/>
      <c r="Y36" s="4"/>
      <c r="Z36" s="4"/>
    </row>
    <row r="37" spans="1:26" ht="19.95" customHeight="1" x14ac:dyDescent="0.5">
      <c r="A37" s="13">
        <v>31</v>
      </c>
      <c r="B37" s="14"/>
      <c r="C37" s="15"/>
      <c r="D37" s="16"/>
      <c r="E37" s="30"/>
      <c r="F37" s="38" t="str">
        <f t="shared" si="0"/>
        <v/>
      </c>
      <c r="G37" s="27"/>
      <c r="H37" s="32"/>
      <c r="I37" s="32"/>
      <c r="J37" s="33"/>
      <c r="K37" s="16"/>
      <c r="L37" s="36"/>
      <c r="M37" s="16"/>
      <c r="N37" s="16"/>
      <c r="O37" s="16"/>
      <c r="P37" s="16"/>
      <c r="Q37" s="16"/>
      <c r="R37" s="33"/>
      <c r="S37" s="16"/>
      <c r="T37" s="39"/>
      <c r="U37" s="52" t="str">
        <f>IF($G37="","",IF($M37="",0,INDEX(参加プラン!$A$2:$D$8,MATCH(申込Excel!$M37,参加プラン!$A$2:$A$8,0),MATCH(申込Excel!$G37,参加プラン!$A$1:$D$1,0)))+IF($K37="",0,IF($K37="My",0,IF($K37="レンタル",IF($M37="MとS",300,IF($M37="Mのみ",300,IF($M37="Sのみ",300,IF($M37="Rのみ",300,600)))))))+IF($N37="",0,IF($N37="×",0,IF($G37="社会人",2000,1500))))</f>
        <v/>
      </c>
      <c r="V37" s="4"/>
      <c r="W37" s="4"/>
      <c r="X37" s="4"/>
      <c r="Y37" s="4"/>
      <c r="Z37" s="4"/>
    </row>
    <row r="38" spans="1:26" ht="19.95" customHeight="1" x14ac:dyDescent="0.5">
      <c r="A38" s="13">
        <v>32</v>
      </c>
      <c r="B38" s="14"/>
      <c r="C38" s="15"/>
      <c r="D38" s="16"/>
      <c r="E38" s="30"/>
      <c r="F38" s="38" t="str">
        <f t="shared" si="0"/>
        <v/>
      </c>
      <c r="G38" s="27"/>
      <c r="H38" s="32"/>
      <c r="I38" s="32"/>
      <c r="J38" s="33"/>
      <c r="K38" s="16"/>
      <c r="L38" s="36"/>
      <c r="M38" s="16"/>
      <c r="N38" s="16"/>
      <c r="O38" s="16"/>
      <c r="P38" s="16"/>
      <c r="Q38" s="16"/>
      <c r="R38" s="33"/>
      <c r="S38" s="16"/>
      <c r="T38" s="39"/>
      <c r="U38" s="52" t="str">
        <f>IF($G38="","",IF($M38="",0,INDEX(参加プラン!$A$2:$D$8,MATCH(申込Excel!$M38,参加プラン!$A$2:$A$8,0),MATCH(申込Excel!$G38,参加プラン!$A$1:$D$1,0)))+IF($K38="",0,IF($K38="My",0,IF($K38="レンタル",IF($M38="MとS",300,IF($M38="Mのみ",300,IF($M38="Sのみ",300,IF($M38="Rのみ",300,600)))))))+IF($N38="",0,IF($N38="×",0,IF($G38="社会人",2000,1500))))</f>
        <v/>
      </c>
      <c r="V38" s="4"/>
      <c r="W38" s="4"/>
      <c r="X38" s="4"/>
      <c r="Y38" s="4"/>
      <c r="Z38" s="4"/>
    </row>
    <row r="39" spans="1:26" ht="19.95" customHeight="1" x14ac:dyDescent="0.5">
      <c r="A39" s="13">
        <v>33</v>
      </c>
      <c r="B39" s="14"/>
      <c r="C39" s="15"/>
      <c r="D39" s="16"/>
      <c r="E39" s="30"/>
      <c r="F39" s="38" t="str">
        <f t="shared" si="0"/>
        <v/>
      </c>
      <c r="G39" s="27"/>
      <c r="H39" s="32"/>
      <c r="I39" s="32"/>
      <c r="J39" s="33"/>
      <c r="K39" s="16"/>
      <c r="L39" s="36"/>
      <c r="M39" s="16"/>
      <c r="N39" s="16"/>
      <c r="O39" s="16"/>
      <c r="P39" s="16"/>
      <c r="Q39" s="16"/>
      <c r="R39" s="33"/>
      <c r="S39" s="16"/>
      <c r="T39" s="39"/>
      <c r="U39" s="52" t="str">
        <f>IF($G39="","",IF($M39="",0,INDEX(参加プラン!$A$2:$D$8,MATCH(申込Excel!$M39,参加プラン!$A$2:$A$8,0),MATCH(申込Excel!$G39,参加プラン!$A$1:$D$1,0)))+IF($K39="",0,IF($K39="My",0,IF($K39="レンタル",IF($M39="MとS",300,IF($M39="Mのみ",300,IF($M39="Sのみ",300,IF($M39="Rのみ",300,600)))))))+IF($N39="",0,IF($N39="×",0,IF($G39="社会人",2000,1500))))</f>
        <v/>
      </c>
      <c r="V39" s="4"/>
      <c r="W39" s="4"/>
      <c r="X39" s="4"/>
      <c r="Y39" s="4"/>
      <c r="Z39" s="4"/>
    </row>
    <row r="40" spans="1:26" ht="19.95" customHeight="1" x14ac:dyDescent="0.5">
      <c r="A40" s="13">
        <v>34</v>
      </c>
      <c r="B40" s="14"/>
      <c r="C40" s="15"/>
      <c r="D40" s="16"/>
      <c r="E40" s="30"/>
      <c r="F40" s="38" t="str">
        <f t="shared" si="0"/>
        <v/>
      </c>
      <c r="G40" s="27"/>
      <c r="H40" s="32"/>
      <c r="I40" s="32"/>
      <c r="J40" s="33"/>
      <c r="K40" s="16"/>
      <c r="L40" s="36"/>
      <c r="M40" s="16"/>
      <c r="N40" s="16"/>
      <c r="O40" s="16"/>
      <c r="P40" s="16"/>
      <c r="Q40" s="16"/>
      <c r="R40" s="33"/>
      <c r="S40" s="16"/>
      <c r="T40" s="39"/>
      <c r="U40" s="52" t="str">
        <f>IF($G40="","",IF($M40="",0,INDEX(参加プラン!$A$2:$D$8,MATCH(申込Excel!$M40,参加プラン!$A$2:$A$8,0),MATCH(申込Excel!$G40,参加プラン!$A$1:$D$1,0)))+IF($K40="",0,IF($K40="My",0,IF($K40="レンタル",IF($M40="MとS",300,IF($M40="Mのみ",300,IF($M40="Sのみ",300,IF($M40="Rのみ",300,600)))))))+IF($N40="",0,IF($N40="×",0,IF($G40="社会人",2000,1500))))</f>
        <v/>
      </c>
      <c r="V40" s="4"/>
      <c r="W40" s="4"/>
      <c r="X40" s="4"/>
      <c r="Y40" s="4"/>
      <c r="Z40" s="4"/>
    </row>
    <row r="41" spans="1:26" ht="19.95" customHeight="1" x14ac:dyDescent="0.5">
      <c r="A41" s="13">
        <v>35</v>
      </c>
      <c r="B41" s="14"/>
      <c r="C41" s="15"/>
      <c r="D41" s="16"/>
      <c r="E41" s="30"/>
      <c r="F41" s="38" t="str">
        <f t="shared" si="0"/>
        <v/>
      </c>
      <c r="G41" s="27"/>
      <c r="H41" s="32"/>
      <c r="I41" s="32"/>
      <c r="J41" s="33"/>
      <c r="K41" s="16"/>
      <c r="L41" s="36"/>
      <c r="M41" s="16"/>
      <c r="N41" s="16"/>
      <c r="O41" s="16"/>
      <c r="P41" s="16"/>
      <c r="Q41" s="16"/>
      <c r="R41" s="33"/>
      <c r="S41" s="16"/>
      <c r="T41" s="39"/>
      <c r="U41" s="52" t="str">
        <f>IF($G41="","",IF($M41="",0,INDEX(参加プラン!$A$2:$D$8,MATCH(申込Excel!$M41,参加プラン!$A$2:$A$8,0),MATCH(申込Excel!$G41,参加プラン!$A$1:$D$1,0)))+IF($K41="",0,IF($K41="My",0,IF($K41="レンタル",IF($M41="MとS",300,IF($M41="Mのみ",300,IF($M41="Sのみ",300,IF($M41="Rのみ",300,600)))))))+IF($N41="",0,IF($N41="×",0,IF($G41="社会人",2000,1500))))</f>
        <v/>
      </c>
      <c r="V41" s="4"/>
      <c r="W41" s="4"/>
      <c r="X41" s="4"/>
      <c r="Y41" s="4"/>
      <c r="Z41" s="4"/>
    </row>
    <row r="42" spans="1:26" ht="19.95" customHeight="1" x14ac:dyDescent="0.5">
      <c r="A42" s="13">
        <v>36</v>
      </c>
      <c r="B42" s="14"/>
      <c r="C42" s="15"/>
      <c r="D42" s="16"/>
      <c r="E42" s="30"/>
      <c r="F42" s="38" t="str">
        <f t="shared" si="0"/>
        <v/>
      </c>
      <c r="G42" s="27"/>
      <c r="H42" s="32"/>
      <c r="I42" s="32"/>
      <c r="J42" s="33"/>
      <c r="K42" s="16"/>
      <c r="L42" s="36"/>
      <c r="M42" s="16"/>
      <c r="N42" s="16"/>
      <c r="O42" s="16"/>
      <c r="P42" s="16"/>
      <c r="Q42" s="16"/>
      <c r="R42" s="33"/>
      <c r="S42" s="16"/>
      <c r="T42" s="39"/>
      <c r="U42" s="52" t="str">
        <f>IF($G42="","",IF($M42="",0,INDEX(参加プラン!$A$2:$D$8,MATCH(申込Excel!$M42,参加プラン!$A$2:$A$8,0),MATCH(申込Excel!$G42,参加プラン!$A$1:$D$1,0)))+IF($K42="",0,IF($K42="My",0,IF($K42="レンタル",IF($M42="MとS",300,IF($M42="Mのみ",300,IF($M42="Sのみ",300,IF($M42="Rのみ",300,600)))))))+IF($N42="",0,IF($N42="×",0,IF($G42="社会人",2000,1500))))</f>
        <v/>
      </c>
      <c r="V42" s="4"/>
      <c r="W42" s="4"/>
      <c r="X42" s="4"/>
      <c r="Y42" s="4"/>
      <c r="Z42" s="4"/>
    </row>
    <row r="43" spans="1:26" ht="19.95" customHeight="1" x14ac:dyDescent="0.5">
      <c r="A43" s="13">
        <v>37</v>
      </c>
      <c r="B43" s="14"/>
      <c r="C43" s="15"/>
      <c r="D43" s="16"/>
      <c r="E43" s="30"/>
      <c r="F43" s="38" t="str">
        <f t="shared" si="0"/>
        <v/>
      </c>
      <c r="G43" s="27"/>
      <c r="H43" s="32"/>
      <c r="I43" s="32"/>
      <c r="J43" s="33"/>
      <c r="K43" s="16"/>
      <c r="L43" s="36"/>
      <c r="M43" s="16"/>
      <c r="N43" s="16"/>
      <c r="O43" s="16"/>
      <c r="P43" s="16"/>
      <c r="Q43" s="16"/>
      <c r="R43" s="33"/>
      <c r="S43" s="16"/>
      <c r="T43" s="39"/>
      <c r="U43" s="52" t="str">
        <f>IF($G43="","",IF($M43="",0,INDEX(参加プラン!$A$2:$D$8,MATCH(申込Excel!$M43,参加プラン!$A$2:$A$8,0),MATCH(申込Excel!$G43,参加プラン!$A$1:$D$1,0)))+IF($K43="",0,IF($K43="My",0,IF($K43="レンタル",IF($M43="MとS",300,IF($M43="Mのみ",300,IF($M43="Sのみ",300,IF($M43="Rのみ",300,600)))))))+IF($N43="",0,IF($N43="×",0,IF($G43="社会人",2000,1500))))</f>
        <v/>
      </c>
      <c r="V43" s="4"/>
      <c r="W43" s="4"/>
      <c r="X43" s="4"/>
      <c r="Y43" s="4"/>
      <c r="Z43" s="4"/>
    </row>
    <row r="44" spans="1:26" ht="19.95" customHeight="1" x14ac:dyDescent="0.5">
      <c r="A44" s="13">
        <v>38</v>
      </c>
      <c r="B44" s="14"/>
      <c r="C44" s="15"/>
      <c r="D44" s="16"/>
      <c r="E44" s="30"/>
      <c r="F44" s="38" t="str">
        <f t="shared" si="0"/>
        <v/>
      </c>
      <c r="G44" s="27"/>
      <c r="H44" s="32"/>
      <c r="I44" s="32"/>
      <c r="J44" s="33"/>
      <c r="K44" s="16"/>
      <c r="L44" s="36"/>
      <c r="M44" s="16"/>
      <c r="N44" s="16"/>
      <c r="O44" s="16"/>
      <c r="P44" s="16"/>
      <c r="Q44" s="16"/>
      <c r="R44" s="33"/>
      <c r="S44" s="16"/>
      <c r="T44" s="39"/>
      <c r="U44" s="52" t="str">
        <f>IF($G44="","",IF($M44="",0,INDEX(参加プラン!$A$2:$D$8,MATCH(申込Excel!$M44,参加プラン!$A$2:$A$8,0),MATCH(申込Excel!$G44,参加プラン!$A$1:$D$1,0)))+IF($K44="",0,IF($K44="My",0,IF($K44="レンタル",IF($M44="MとS",300,IF($M44="Mのみ",300,IF($M44="Sのみ",300,IF($M44="Rのみ",300,600)))))))+IF($N44="",0,IF($N44="×",0,IF($G44="社会人",2000,1500))))</f>
        <v/>
      </c>
      <c r="V44" s="4"/>
      <c r="W44" s="4"/>
      <c r="X44" s="4"/>
      <c r="Y44" s="4"/>
      <c r="Z44" s="4"/>
    </row>
    <row r="45" spans="1:26" ht="19.95" customHeight="1" x14ac:dyDescent="0.5">
      <c r="A45" s="13">
        <v>39</v>
      </c>
      <c r="B45" s="14"/>
      <c r="C45" s="15"/>
      <c r="D45" s="16"/>
      <c r="E45" s="30"/>
      <c r="F45" s="38" t="str">
        <f t="shared" si="0"/>
        <v/>
      </c>
      <c r="G45" s="27"/>
      <c r="H45" s="32"/>
      <c r="I45" s="32"/>
      <c r="J45" s="33"/>
      <c r="K45" s="16"/>
      <c r="L45" s="36"/>
      <c r="M45" s="16"/>
      <c r="N45" s="16"/>
      <c r="O45" s="16"/>
      <c r="P45" s="16"/>
      <c r="Q45" s="16"/>
      <c r="R45" s="33"/>
      <c r="S45" s="16"/>
      <c r="T45" s="39"/>
      <c r="U45" s="52" t="str">
        <f>IF($G45="","",IF($M45="",0,INDEX(参加プラン!$A$2:$D$8,MATCH(申込Excel!$M45,参加プラン!$A$2:$A$8,0),MATCH(申込Excel!$G45,参加プラン!$A$1:$D$1,0)))+IF($K45="",0,IF($K45="My",0,IF($K45="レンタル",IF($M45="MとS",300,IF($M45="Mのみ",300,IF($M45="Sのみ",300,IF($M45="Rのみ",300,600)))))))+IF($N45="",0,IF($N45="×",0,IF($G45="社会人",2000,1500))))</f>
        <v/>
      </c>
      <c r="V45" s="4"/>
      <c r="W45" s="4"/>
      <c r="X45" s="4"/>
      <c r="Y45" s="4"/>
      <c r="Z45" s="4"/>
    </row>
    <row r="46" spans="1:26" ht="19.95" customHeight="1" x14ac:dyDescent="0.5">
      <c r="A46" s="13">
        <v>40</v>
      </c>
      <c r="B46" s="14"/>
      <c r="C46" s="15"/>
      <c r="D46" s="16"/>
      <c r="E46" s="30"/>
      <c r="F46" s="38" t="str">
        <f t="shared" si="0"/>
        <v/>
      </c>
      <c r="G46" s="27"/>
      <c r="H46" s="32"/>
      <c r="I46" s="32"/>
      <c r="J46" s="33"/>
      <c r="K46" s="16"/>
      <c r="L46" s="36"/>
      <c r="M46" s="16"/>
      <c r="N46" s="16"/>
      <c r="O46" s="16"/>
      <c r="P46" s="16"/>
      <c r="Q46" s="16"/>
      <c r="R46" s="33"/>
      <c r="S46" s="16"/>
      <c r="T46" s="39"/>
      <c r="U46" s="52" t="str">
        <f>IF($G46="","",IF($M46="",0,INDEX(参加プラン!$A$2:$D$8,MATCH(申込Excel!$M46,参加プラン!$A$2:$A$8,0),MATCH(申込Excel!$G46,参加プラン!$A$1:$D$1,0)))+IF($K46="",0,IF($K46="My",0,IF($K46="レンタル",IF($M46="MとS",300,IF($M46="Mのみ",300,IF($M46="Sのみ",300,IF($M46="Rのみ",300,600)))))))+IF($N46="",0,IF($N46="×",0,IF($G46="社会人",2000,1500))))</f>
        <v/>
      </c>
      <c r="V46" s="4"/>
      <c r="W46" s="4"/>
      <c r="X46" s="4"/>
      <c r="Y46" s="4"/>
      <c r="Z46" s="4"/>
    </row>
    <row r="47" spans="1:26" ht="19.95" customHeight="1" x14ac:dyDescent="0.5">
      <c r="A47" s="13">
        <v>41</v>
      </c>
      <c r="B47" s="14"/>
      <c r="C47" s="15"/>
      <c r="D47" s="16"/>
      <c r="E47" s="30"/>
      <c r="F47" s="38" t="str">
        <f t="shared" si="0"/>
        <v/>
      </c>
      <c r="G47" s="27"/>
      <c r="H47" s="32"/>
      <c r="I47" s="32"/>
      <c r="J47" s="33"/>
      <c r="K47" s="16"/>
      <c r="L47" s="36"/>
      <c r="M47" s="16"/>
      <c r="N47" s="16"/>
      <c r="O47" s="16"/>
      <c r="P47" s="16"/>
      <c r="Q47" s="16"/>
      <c r="R47" s="33"/>
      <c r="S47" s="16"/>
      <c r="T47" s="39"/>
      <c r="U47" s="52" t="str">
        <f>IF($G47="","",IF($M47="",0,INDEX(参加プラン!$A$2:$D$8,MATCH(申込Excel!$M47,参加プラン!$A$2:$A$8,0),MATCH(申込Excel!$G47,参加プラン!$A$1:$D$1,0)))+IF($K47="",0,IF($K47="My",0,IF($K47="レンタル",IF($M47="MとS",300,IF($M47="Mのみ",300,IF($M47="Sのみ",300,IF($M47="Rのみ",300,600)))))))+IF($N47="",0,IF($N47="×",0,IF($G47="社会人",2000,1500))))</f>
        <v/>
      </c>
      <c r="V47" s="4"/>
      <c r="W47" s="4"/>
      <c r="X47" s="4"/>
      <c r="Y47" s="4"/>
      <c r="Z47" s="4"/>
    </row>
    <row r="48" spans="1:26" ht="19.95" customHeight="1" x14ac:dyDescent="0.5">
      <c r="A48" s="13">
        <v>42</v>
      </c>
      <c r="B48" s="14"/>
      <c r="C48" s="15"/>
      <c r="D48" s="16"/>
      <c r="E48" s="30"/>
      <c r="F48" s="38" t="str">
        <f t="shared" si="0"/>
        <v/>
      </c>
      <c r="G48" s="27"/>
      <c r="H48" s="32"/>
      <c r="I48" s="32"/>
      <c r="J48" s="33"/>
      <c r="K48" s="16"/>
      <c r="L48" s="36"/>
      <c r="M48" s="16"/>
      <c r="N48" s="16"/>
      <c r="O48" s="16"/>
      <c r="P48" s="16"/>
      <c r="Q48" s="16"/>
      <c r="R48" s="33"/>
      <c r="S48" s="16"/>
      <c r="T48" s="39"/>
      <c r="U48" s="52" t="str">
        <f>IF($G48="","",IF($M48="",0,INDEX(参加プラン!$A$2:$D$8,MATCH(申込Excel!$M48,参加プラン!$A$2:$A$8,0),MATCH(申込Excel!$G48,参加プラン!$A$1:$D$1,0)))+IF($K48="",0,IF($K48="My",0,IF($K48="レンタル",IF($M48="MとS",300,IF($M48="Mのみ",300,IF($M48="Sのみ",300,IF($M48="Rのみ",300,600)))))))+IF($N48="",0,IF($N48="×",0,IF($G48="社会人",2000,1500))))</f>
        <v/>
      </c>
      <c r="V48" s="4"/>
      <c r="W48" s="4"/>
      <c r="X48" s="4"/>
      <c r="Y48" s="4"/>
      <c r="Z48" s="4"/>
    </row>
    <row r="49" spans="1:26" ht="19.95" customHeight="1" x14ac:dyDescent="0.5">
      <c r="A49" s="13">
        <v>43</v>
      </c>
      <c r="B49" s="14"/>
      <c r="C49" s="15"/>
      <c r="D49" s="16"/>
      <c r="E49" s="30"/>
      <c r="F49" s="38" t="str">
        <f t="shared" si="0"/>
        <v/>
      </c>
      <c r="G49" s="27"/>
      <c r="H49" s="32"/>
      <c r="I49" s="32"/>
      <c r="J49" s="33"/>
      <c r="K49" s="16"/>
      <c r="L49" s="36"/>
      <c r="M49" s="16"/>
      <c r="N49" s="16"/>
      <c r="O49" s="16"/>
      <c r="P49" s="16"/>
      <c r="Q49" s="16"/>
      <c r="R49" s="33"/>
      <c r="S49" s="16"/>
      <c r="T49" s="39"/>
      <c r="U49" s="52" t="str">
        <f>IF($G49="","",IF($M49="",0,INDEX(参加プラン!$A$2:$D$8,MATCH(申込Excel!$M49,参加プラン!$A$2:$A$8,0),MATCH(申込Excel!$G49,参加プラン!$A$1:$D$1,0)))+IF($K49="",0,IF($K49="My",0,IF($K49="レンタル",IF($M49="MとS",300,IF($M49="Mのみ",300,IF($M49="Sのみ",300,IF($M49="Rのみ",300,600)))))))+IF($N49="",0,IF($N49="×",0,IF($G49="社会人",2000,1500))))</f>
        <v/>
      </c>
      <c r="V49" s="4"/>
      <c r="W49" s="4"/>
      <c r="X49" s="4"/>
      <c r="Y49" s="4"/>
      <c r="Z49" s="4"/>
    </row>
    <row r="50" spans="1:26" ht="19.95" customHeight="1" x14ac:dyDescent="0.5">
      <c r="A50" s="13">
        <v>44</v>
      </c>
      <c r="B50" s="14"/>
      <c r="C50" s="15"/>
      <c r="D50" s="16"/>
      <c r="E50" s="30"/>
      <c r="F50" s="38" t="str">
        <f t="shared" si="0"/>
        <v/>
      </c>
      <c r="G50" s="27"/>
      <c r="H50" s="32"/>
      <c r="I50" s="32"/>
      <c r="J50" s="33"/>
      <c r="K50" s="16"/>
      <c r="L50" s="36"/>
      <c r="M50" s="16"/>
      <c r="N50" s="16"/>
      <c r="O50" s="16"/>
      <c r="P50" s="16"/>
      <c r="Q50" s="16"/>
      <c r="R50" s="33"/>
      <c r="S50" s="16"/>
      <c r="T50" s="39"/>
      <c r="U50" s="52" t="str">
        <f>IF($G50="","",IF($M50="",0,INDEX(参加プラン!$A$2:$D$8,MATCH(申込Excel!$M50,参加プラン!$A$2:$A$8,0),MATCH(申込Excel!$G50,参加プラン!$A$1:$D$1,0)))+IF($K50="",0,IF($K50="My",0,IF($K50="レンタル",IF($M50="MとS",300,IF($M50="Mのみ",300,IF($M50="Sのみ",300,IF($M50="Rのみ",300,600)))))))+IF($N50="",0,IF($N50="×",0,IF($G50="社会人",2000,1500))))</f>
        <v/>
      </c>
      <c r="V50" s="4"/>
      <c r="W50" s="4"/>
      <c r="X50" s="4"/>
      <c r="Y50" s="4"/>
      <c r="Z50" s="4"/>
    </row>
    <row r="51" spans="1:26" ht="19.95" customHeight="1" x14ac:dyDescent="0.5">
      <c r="A51" s="13">
        <v>45</v>
      </c>
      <c r="B51" s="14"/>
      <c r="C51" s="15"/>
      <c r="D51" s="16"/>
      <c r="E51" s="30"/>
      <c r="F51" s="38" t="str">
        <f t="shared" si="0"/>
        <v/>
      </c>
      <c r="G51" s="27"/>
      <c r="H51" s="32"/>
      <c r="I51" s="32"/>
      <c r="J51" s="33"/>
      <c r="K51" s="16"/>
      <c r="L51" s="36"/>
      <c r="M51" s="16"/>
      <c r="N51" s="16"/>
      <c r="O51" s="16"/>
      <c r="P51" s="16"/>
      <c r="Q51" s="16"/>
      <c r="R51" s="33"/>
      <c r="S51" s="16"/>
      <c r="T51" s="39"/>
      <c r="U51" s="52" t="str">
        <f>IF($G51="","",IF($M51="",0,INDEX(参加プラン!$A$2:$D$8,MATCH(申込Excel!$M51,参加プラン!$A$2:$A$8,0),MATCH(申込Excel!$G51,参加プラン!$A$1:$D$1,0)))+IF($K51="",0,IF($K51="My",0,IF($K51="レンタル",IF($M51="MとS",300,IF($M51="Mのみ",300,IF($M51="Sのみ",300,IF($M51="Rのみ",300,600)))))))+IF($N51="",0,IF($N51="×",0,IF($G51="社会人",2000,1500))))</f>
        <v/>
      </c>
      <c r="V51" s="4"/>
      <c r="W51" s="4"/>
      <c r="X51" s="4"/>
      <c r="Y51" s="4"/>
      <c r="Z51" s="4"/>
    </row>
    <row r="52" spans="1:26" ht="19.95" customHeight="1" x14ac:dyDescent="0.5">
      <c r="A52" s="13">
        <v>46</v>
      </c>
      <c r="B52" s="14"/>
      <c r="C52" s="15"/>
      <c r="D52" s="16"/>
      <c r="E52" s="30"/>
      <c r="F52" s="38" t="str">
        <f t="shared" si="0"/>
        <v/>
      </c>
      <c r="G52" s="27"/>
      <c r="H52" s="32"/>
      <c r="I52" s="32"/>
      <c r="J52" s="33"/>
      <c r="K52" s="16"/>
      <c r="L52" s="36"/>
      <c r="M52" s="16"/>
      <c r="N52" s="16"/>
      <c r="O52" s="16"/>
      <c r="P52" s="16"/>
      <c r="Q52" s="16"/>
      <c r="R52" s="33"/>
      <c r="S52" s="16"/>
      <c r="T52" s="39"/>
      <c r="U52" s="52" t="str">
        <f>IF($G52="","",IF($M52="",0,INDEX(参加プラン!$A$2:$D$8,MATCH(申込Excel!$M52,参加プラン!$A$2:$A$8,0),MATCH(申込Excel!$G52,参加プラン!$A$1:$D$1,0)))+IF($K52="",0,IF($K52="My",0,IF($K52="レンタル",IF($M52="MとS",300,IF($M52="Mのみ",300,IF($M52="Sのみ",300,IF($M52="Rのみ",300,600)))))))+IF($N52="",0,IF($N52="×",0,IF($G52="社会人",2000,1500))))</f>
        <v/>
      </c>
      <c r="V52" s="4"/>
      <c r="W52" s="4"/>
      <c r="X52" s="4"/>
      <c r="Y52" s="4"/>
      <c r="Z52" s="4"/>
    </row>
    <row r="53" spans="1:26" ht="19.95" customHeight="1" x14ac:dyDescent="0.5">
      <c r="A53" s="13">
        <v>47</v>
      </c>
      <c r="B53" s="14"/>
      <c r="C53" s="15"/>
      <c r="D53" s="16"/>
      <c r="E53" s="30"/>
      <c r="F53" s="38" t="str">
        <f t="shared" si="0"/>
        <v/>
      </c>
      <c r="G53" s="27"/>
      <c r="H53" s="32"/>
      <c r="I53" s="32"/>
      <c r="J53" s="33"/>
      <c r="K53" s="16"/>
      <c r="L53" s="36"/>
      <c r="M53" s="16"/>
      <c r="N53" s="16"/>
      <c r="O53" s="16"/>
      <c r="P53" s="16"/>
      <c r="Q53" s="16"/>
      <c r="R53" s="33"/>
      <c r="S53" s="16"/>
      <c r="T53" s="39"/>
      <c r="U53" s="52" t="str">
        <f>IF($G53="","",IF($M53="",0,INDEX(参加プラン!$A$2:$D$8,MATCH(申込Excel!$M53,参加プラン!$A$2:$A$8,0),MATCH(申込Excel!$G53,参加プラン!$A$1:$D$1,0)))+IF($K53="",0,IF($K53="My",0,IF($K53="レンタル",IF($M53="MとS",300,IF($M53="Mのみ",300,IF($M53="Sのみ",300,IF($M53="Rのみ",300,600)))))))+IF($N53="",0,IF($N53="×",0,IF($G53="社会人",2000,1500))))</f>
        <v/>
      </c>
      <c r="V53" s="4"/>
      <c r="W53" s="4"/>
      <c r="X53" s="4"/>
      <c r="Y53" s="4"/>
      <c r="Z53" s="4"/>
    </row>
    <row r="54" spans="1:26" ht="19.95" customHeight="1" x14ac:dyDescent="0.5">
      <c r="A54" s="13">
        <v>48</v>
      </c>
      <c r="B54" s="14"/>
      <c r="C54" s="15"/>
      <c r="D54" s="16"/>
      <c r="E54" s="30"/>
      <c r="F54" s="38" t="str">
        <f t="shared" si="0"/>
        <v/>
      </c>
      <c r="G54" s="27"/>
      <c r="H54" s="32"/>
      <c r="I54" s="32"/>
      <c r="J54" s="33"/>
      <c r="K54" s="16"/>
      <c r="L54" s="36"/>
      <c r="M54" s="16"/>
      <c r="N54" s="16"/>
      <c r="O54" s="16"/>
      <c r="P54" s="16"/>
      <c r="Q54" s="16"/>
      <c r="R54" s="33"/>
      <c r="S54" s="16"/>
      <c r="T54" s="39"/>
      <c r="U54" s="52" t="str">
        <f>IF($G54="","",IF($M54="",0,INDEX(参加プラン!$A$2:$D$8,MATCH(申込Excel!$M54,参加プラン!$A$2:$A$8,0),MATCH(申込Excel!$G54,参加プラン!$A$1:$D$1,0)))+IF($K54="",0,IF($K54="My",0,IF($K54="レンタル",IF($M54="MとS",300,IF($M54="Mのみ",300,IF($M54="Sのみ",300,IF($M54="Rのみ",300,600)))))))+IF($N54="",0,IF($N54="×",0,IF($G54="社会人",2000,1500))))</f>
        <v/>
      </c>
      <c r="V54" s="4"/>
      <c r="W54" s="4"/>
      <c r="X54" s="4"/>
      <c r="Y54" s="4"/>
      <c r="Z54" s="4"/>
    </row>
    <row r="55" spans="1:26" ht="19.95" customHeight="1" x14ac:dyDescent="0.5">
      <c r="A55" s="13">
        <v>49</v>
      </c>
      <c r="B55" s="14"/>
      <c r="C55" s="15"/>
      <c r="D55" s="16"/>
      <c r="E55" s="30"/>
      <c r="F55" s="38" t="str">
        <f t="shared" si="0"/>
        <v/>
      </c>
      <c r="G55" s="27"/>
      <c r="H55" s="32"/>
      <c r="I55" s="32"/>
      <c r="J55" s="33"/>
      <c r="K55" s="16"/>
      <c r="L55" s="36"/>
      <c r="M55" s="16"/>
      <c r="N55" s="16"/>
      <c r="O55" s="16"/>
      <c r="P55" s="16"/>
      <c r="Q55" s="16"/>
      <c r="R55" s="33"/>
      <c r="S55" s="16"/>
      <c r="T55" s="39"/>
      <c r="U55" s="52" t="str">
        <f>IF($G55="","",IF($M55="",0,INDEX(参加プラン!$A$2:$D$8,MATCH(申込Excel!$M55,参加プラン!$A$2:$A$8,0),MATCH(申込Excel!$G55,参加プラン!$A$1:$D$1,0)))+IF($K55="",0,IF($K55="My",0,IF($K55="レンタル",IF($M55="MとS",300,IF($M55="Mのみ",300,IF($M55="Sのみ",300,IF($M55="Rのみ",300,600)))))))+IF($N55="",0,IF($N55="×",0,IF($G55="社会人",2000,1500))))</f>
        <v/>
      </c>
      <c r="V55" s="4"/>
      <c r="W55" s="4"/>
      <c r="X55" s="4"/>
      <c r="Y55" s="4"/>
      <c r="Z55" s="4"/>
    </row>
    <row r="56" spans="1:26" ht="19.95" customHeight="1" thickBot="1" x14ac:dyDescent="0.55000000000000004">
      <c r="A56" s="13">
        <v>50</v>
      </c>
      <c r="B56" s="17"/>
      <c r="C56" s="18"/>
      <c r="D56" s="19"/>
      <c r="E56" s="31"/>
      <c r="F56" s="38" t="str">
        <f t="shared" si="0"/>
        <v/>
      </c>
      <c r="G56" s="28"/>
      <c r="H56" s="34"/>
      <c r="I56" s="34"/>
      <c r="J56" s="35"/>
      <c r="K56" s="19"/>
      <c r="L56" s="37"/>
      <c r="M56" s="19"/>
      <c r="N56" s="19"/>
      <c r="O56" s="19"/>
      <c r="P56" s="19"/>
      <c r="Q56" s="19"/>
      <c r="R56" s="35"/>
      <c r="S56" s="19"/>
      <c r="T56" s="40"/>
      <c r="U56" s="52" t="str">
        <f>IF($G56="","",IF($M56="",0,INDEX(参加プラン!$A$2:$D$8,MATCH(申込Excel!$M56,参加プラン!$A$2:$A$8,0),MATCH(申込Excel!$G56,参加プラン!$A$1:$D$1,0)))+IF($K56="",0,IF($K56="My",0,IF($K56="レンタル",IF($M56="MとS",300,IF($M56="Mのみ",300,IF($M56="Sのみ",300,IF($M56="Rのみ",300,600)))))))+IF($N56="",0,IF($N56="×",0,IF($G56="社会人",2000,1500))))</f>
        <v/>
      </c>
      <c r="V56" s="4"/>
      <c r="Y56" s="4"/>
      <c r="Z56" s="4"/>
    </row>
    <row r="57" spans="1:26" ht="19.2" thickTop="1" x14ac:dyDescent="0.5"/>
  </sheetData>
  <sheetProtection sheet="1"/>
  <protectedRanges>
    <protectedRange sqref="B7:E56 V7:Z7 G7:T56" name="範囲1"/>
  </protectedRanges>
  <mergeCells count="29">
    <mergeCell ref="I2:I3"/>
    <mergeCell ref="H2:H3"/>
    <mergeCell ref="R2:W3"/>
    <mergeCell ref="D4:D5"/>
    <mergeCell ref="C4:C5"/>
    <mergeCell ref="U4:U5"/>
    <mergeCell ref="N4:N5"/>
    <mergeCell ref="A1:E3"/>
    <mergeCell ref="M2:O3"/>
    <mergeCell ref="K2:L3"/>
    <mergeCell ref="P2:Q3"/>
    <mergeCell ref="P1:Q1"/>
    <mergeCell ref="K1:L1"/>
    <mergeCell ref="A4:A5"/>
    <mergeCell ref="V7:Y7"/>
    <mergeCell ref="V6:Y6"/>
    <mergeCell ref="B4:B5"/>
    <mergeCell ref="V4:Z4"/>
    <mergeCell ref="I4:J4"/>
    <mergeCell ref="F4:F5"/>
    <mergeCell ref="E4:E5"/>
    <mergeCell ref="V5:Y5"/>
    <mergeCell ref="M4:M5"/>
    <mergeCell ref="G4:G5"/>
    <mergeCell ref="H4:H5"/>
    <mergeCell ref="R4:S4"/>
    <mergeCell ref="O4:Q4"/>
    <mergeCell ref="K4:L4"/>
    <mergeCell ref="T4:T5"/>
  </mergeCells>
  <phoneticPr fontId="1"/>
  <conditionalFormatting sqref="B6:T56">
    <cfRule type="expression" dxfId="34" priority="44" stopIfTrue="1">
      <formula>B6=""</formula>
    </cfRule>
  </conditionalFormatting>
  <conditionalFormatting sqref="F7:F56">
    <cfRule type="expression" dxfId="33" priority="40" stopIfTrue="1">
      <formula>F7=""</formula>
    </cfRule>
  </conditionalFormatting>
  <conditionalFormatting sqref="V7:Z7">
    <cfRule type="expression" dxfId="32" priority="39" stopIfTrue="1">
      <formula>V7=""</formula>
    </cfRule>
  </conditionalFormatting>
  <conditionalFormatting sqref="O7:O56">
    <cfRule type="expression" dxfId="31" priority="35" stopIfTrue="1">
      <formula>OR(M7="SとR",M7="Sのみ",M7="Rのみ")</formula>
    </cfRule>
  </conditionalFormatting>
  <conditionalFormatting sqref="R7:S56">
    <cfRule type="expression" dxfId="30" priority="33" stopIfTrue="1">
      <formula>OR($Q7="⑧MS",$Q7="⑨WS")</formula>
    </cfRule>
  </conditionalFormatting>
  <conditionalFormatting sqref="P7:P56">
    <cfRule type="expression" dxfId="29" priority="32" stopIfTrue="1">
      <formula>OR(M7="MとR",M7="Mのみ",M7="Rのみ")</formula>
    </cfRule>
  </conditionalFormatting>
  <conditionalFormatting sqref="Q7:S56">
    <cfRule type="expression" dxfId="28" priority="31" stopIfTrue="1">
      <formula>OR($M7="MとS",$M7="Mのみ",$M7="Sのみ")</formula>
    </cfRule>
  </conditionalFormatting>
  <conditionalFormatting sqref="A7:A56">
    <cfRule type="expression" dxfId="27" priority="4" stopIfTrue="1">
      <formula>AND(Q7="MIX",S7="")</formula>
    </cfRule>
    <cfRule type="expression" dxfId="26" priority="5" stopIfTrue="1">
      <formula>AND(Q7="WO",S7="")</formula>
    </cfRule>
    <cfRule type="expression" dxfId="25" priority="6" stopIfTrue="1">
      <formula>AND(Q7="WM",S7="")</formula>
    </cfRule>
    <cfRule type="expression" dxfId="24" priority="7" stopIfTrue="1">
      <formula>AND(Q7="WY",S7="")</formula>
    </cfRule>
    <cfRule type="expression" dxfId="23" priority="8" stopIfTrue="1">
      <formula>AND(Q7="MO",S7="")</formula>
    </cfRule>
    <cfRule type="expression" dxfId="22" priority="9" stopIfTrue="1">
      <formula>AND(Q7="MM",S7="")</formula>
    </cfRule>
    <cfRule type="expression" dxfId="21" priority="10" stopIfTrue="1">
      <formula>AND(Q7="MY",S7="")</formula>
    </cfRule>
    <cfRule type="expression" dxfId="20" priority="11" stopIfTrue="1">
      <formula>AND(Q7="MIX",R7="")</formula>
    </cfRule>
    <cfRule type="expression" dxfId="19" priority="12" stopIfTrue="1">
      <formula>AND(Q7="WO",R7="")</formula>
    </cfRule>
    <cfRule type="expression" dxfId="18" priority="13" stopIfTrue="1">
      <formula>AND(Q7="WM",R7="")</formula>
    </cfRule>
    <cfRule type="expression" dxfId="17" priority="14" stopIfTrue="1">
      <formula>AND(Q7="WY",R7="")</formula>
    </cfRule>
    <cfRule type="expression" dxfId="16" priority="15" stopIfTrue="1">
      <formula>AND(Q7="MO",R7="")</formula>
    </cfRule>
    <cfRule type="expression" dxfId="15" priority="16" stopIfTrue="1">
      <formula>AND(Q7="MM",R7="")</formula>
    </cfRule>
    <cfRule type="expression" dxfId="14" priority="17" stopIfTrue="1">
      <formula>AND(Q7="MY",R7="")</formula>
    </cfRule>
    <cfRule type="expression" dxfId="13" priority="19" stopIfTrue="1">
      <formula>AND(K7="My",L7="")</formula>
    </cfRule>
    <cfRule type="expression" dxfId="12" priority="21" stopIfTrue="1">
      <formula>AND(M7="Rのみ",Q7="")</formula>
    </cfRule>
    <cfRule type="expression" dxfId="11" priority="22" stopIfTrue="1">
      <formula>AND(M7="Sのみ",P7="")</formula>
    </cfRule>
    <cfRule type="expression" dxfId="10" priority="23" stopIfTrue="1">
      <formula>AND(M7="Mのみ",O7="")</formula>
    </cfRule>
    <cfRule type="expression" dxfId="9" priority="24" stopIfTrue="1">
      <formula>AND(M7="MとS",P7="")</formula>
    </cfRule>
    <cfRule type="expression" dxfId="8" priority="25" stopIfTrue="1">
      <formula>AND(M7="MとR",Q7="")</formula>
    </cfRule>
    <cfRule type="expression" dxfId="7" priority="26" stopIfTrue="1">
      <formula>AND(M7="SとR",Q7="")</formula>
    </cfRule>
    <cfRule type="expression" dxfId="6" priority="27" stopIfTrue="1">
      <formula>AND(M7="SとR",P7="")</formula>
    </cfRule>
    <cfRule type="expression" dxfId="5" priority="28" stopIfTrue="1">
      <formula>AND(M7="MとR",O7="")</formula>
    </cfRule>
    <cfRule type="expression" dxfId="4" priority="29" stopIfTrue="1">
      <formula>AND(M7="MとS",O7="")</formula>
    </cfRule>
    <cfRule type="expression" dxfId="3" priority="30" stopIfTrue="1">
      <formula>OR(B7="",C7="",D7="",E7="",G7="",H7="",I7="",J7="",K7="",M7="",T7="")</formula>
    </cfRule>
  </conditionalFormatting>
  <conditionalFormatting sqref="L6:L56">
    <cfRule type="expression" dxfId="2" priority="20" stopIfTrue="1">
      <formula>K6="レンタル"</formula>
    </cfRule>
  </conditionalFormatting>
  <conditionalFormatting sqref="C7:T56">
    <cfRule type="expression" dxfId="1" priority="3">
      <formula>$B7=""</formula>
    </cfRule>
  </conditionalFormatting>
  <conditionalFormatting sqref="A7:B56">
    <cfRule type="expression" dxfId="0" priority="1">
      <formula>$B6=""</formula>
    </cfRule>
  </conditionalFormatting>
  <dataValidations count="9">
    <dataValidation type="list" allowBlank="1" showInputMessage="1" showErrorMessage="1" sqref="D6:D56" xr:uid="{00000000-0002-0000-0000-000000000000}">
      <formula1>"男,女,その他"</formula1>
    </dataValidation>
    <dataValidation type="list" allowBlank="1" showInputMessage="1" showErrorMessage="1" sqref="T6:T56" xr:uid="{00000000-0002-0000-0000-000001000000}">
      <formula1>"車(運転),車(同乗),その他"</formula1>
    </dataValidation>
    <dataValidation type="list" allowBlank="1" showInputMessage="1" showErrorMessage="1" sqref="O6:P56" xr:uid="{00000000-0002-0000-0000-000002000000}">
      <formula1>"①M20,②M18,③M16,④W20,⑤W18,⑥W16"</formula1>
    </dataValidation>
    <dataValidation type="list" allowBlank="1" showInputMessage="1" showErrorMessage="1" sqref="G6:G56" xr:uid="{00000000-0002-0000-0000-000003000000}">
      <formula1>"大学生,高校生以下"</formula1>
    </dataValidation>
    <dataValidation type="list" allowBlank="1" showInputMessage="1" showErrorMessage="1" sqref="S6:S56" xr:uid="{00000000-0002-0000-0000-000004000000}">
      <formula1>"1走,2走,3走"</formula1>
    </dataValidation>
    <dataValidation type="list" allowBlank="1" showInputMessage="1" showErrorMessage="1" sqref="Q6:Q56" xr:uid="{00000000-0002-0000-0000-000005000000}">
      <formula1>"①M20,②M18,③M16,④W20,⑤W18,⑥W16,⑦MIX,⑧MS,⑨WS"</formula1>
    </dataValidation>
    <dataValidation type="list" allowBlank="1" showInputMessage="1" showErrorMessage="1" sqref="K6:K56" xr:uid="{00000000-0002-0000-0000-000006000000}">
      <formula1>"My,レンタル"</formula1>
    </dataValidation>
    <dataValidation type="list" allowBlank="1" showInputMessage="1" showErrorMessage="1" sqref="M6:M56" xr:uid="{00000000-0002-0000-0000-000007000000}">
      <formula1>"通常,MとS,MとR,SとR,Mのみ,Sのみ,Rのみ"</formula1>
    </dataValidation>
    <dataValidation type="list" allowBlank="1" showInputMessage="1" showErrorMessage="1" sqref="N6:N56" xr:uid="{3D0826B2-17FF-44E5-97D2-E95FB7CFD26E}">
      <formula1>"○,×"</formula1>
    </dataValidation>
  </dataValidations>
  <hyperlinks>
    <hyperlink ref="V6" r:id="rId1" xr:uid="{00000000-0004-0000-0000-000000000000}"/>
    <hyperlink ref="R1" r:id="rId2" xr:uid="{00000000-0004-0000-0000-000001000000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showGridLines="0" workbookViewId="0"/>
  </sheetViews>
  <sheetFormatPr defaultRowHeight="18.600000000000001" x14ac:dyDescent="0.5"/>
  <cols>
    <col min="1" max="1" width="10.3984375" bestFit="1" customWidth="1"/>
    <col min="2" max="2" width="21.19921875" bestFit="1" customWidth="1"/>
    <col min="3" max="4" width="12.69921875" customWidth="1"/>
  </cols>
  <sheetData>
    <row r="1" spans="1:4" s="1" customFormat="1" x14ac:dyDescent="0.5">
      <c r="A1" s="47" t="s">
        <v>28</v>
      </c>
      <c r="B1" s="47" t="s">
        <v>41</v>
      </c>
      <c r="C1" s="47" t="s">
        <v>73</v>
      </c>
      <c r="D1" s="47" t="s">
        <v>74</v>
      </c>
    </row>
    <row r="2" spans="1:4" x14ac:dyDescent="0.5">
      <c r="A2" s="45" t="s">
        <v>75</v>
      </c>
      <c r="B2" s="45" t="s">
        <v>46</v>
      </c>
      <c r="C2" s="46">
        <v>7000</v>
      </c>
      <c r="D2" s="46">
        <v>5000</v>
      </c>
    </row>
    <row r="3" spans="1:4" x14ac:dyDescent="0.5">
      <c r="A3" s="45" t="s">
        <v>55</v>
      </c>
      <c r="B3" s="45" t="s">
        <v>45</v>
      </c>
      <c r="C3" s="46">
        <v>5000</v>
      </c>
      <c r="D3" s="46">
        <v>3600</v>
      </c>
    </row>
    <row r="4" spans="1:4" x14ac:dyDescent="0.5">
      <c r="A4" s="45" t="s">
        <v>56</v>
      </c>
      <c r="B4" s="45" t="s">
        <v>47</v>
      </c>
      <c r="C4" s="46">
        <v>5000</v>
      </c>
      <c r="D4" s="46">
        <v>3600</v>
      </c>
    </row>
    <row r="5" spans="1:4" x14ac:dyDescent="0.5">
      <c r="A5" s="45" t="s">
        <v>57</v>
      </c>
      <c r="B5" s="45" t="s">
        <v>48</v>
      </c>
      <c r="C5" s="46">
        <v>5000</v>
      </c>
      <c r="D5" s="46">
        <v>3600</v>
      </c>
    </row>
    <row r="6" spans="1:4" x14ac:dyDescent="0.5">
      <c r="A6" s="45" t="s">
        <v>42</v>
      </c>
      <c r="B6" s="45" t="s">
        <v>36</v>
      </c>
      <c r="C6" s="46">
        <v>2500</v>
      </c>
      <c r="D6" s="46">
        <v>1800</v>
      </c>
    </row>
    <row r="7" spans="1:4" x14ac:dyDescent="0.5">
      <c r="A7" s="45" t="s">
        <v>43</v>
      </c>
      <c r="B7" s="45" t="s">
        <v>38</v>
      </c>
      <c r="C7" s="46">
        <v>2500</v>
      </c>
      <c r="D7" s="46">
        <v>1800</v>
      </c>
    </row>
    <row r="8" spans="1:4" x14ac:dyDescent="0.5">
      <c r="A8" s="45" t="s">
        <v>44</v>
      </c>
      <c r="B8" s="45" t="s">
        <v>33</v>
      </c>
      <c r="C8" s="46">
        <v>2500</v>
      </c>
      <c r="D8" s="46">
        <v>1800</v>
      </c>
    </row>
    <row r="9" spans="1:4" x14ac:dyDescent="0.5">
      <c r="A9" s="45" t="s">
        <v>66</v>
      </c>
      <c r="B9" s="45" t="s">
        <v>67</v>
      </c>
      <c r="C9" s="46">
        <v>1500</v>
      </c>
      <c r="D9" s="46">
        <v>1500</v>
      </c>
    </row>
    <row r="10" spans="1:4" x14ac:dyDescent="0.5">
      <c r="A10" s="48" t="s">
        <v>59</v>
      </c>
    </row>
    <row r="11" spans="1:4" x14ac:dyDescent="0.5">
      <c r="C11" s="2"/>
    </row>
  </sheetData>
  <sheetProtection sheet="1" objects="1" scenarios="1"/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申込Excel</vt:lpstr>
      <vt:lpstr>参加プラン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okumi</dc:creator>
  <cp:lastModifiedBy>奥三河OUTDOOR</cp:lastModifiedBy>
  <dcterms:created xsi:type="dcterms:W3CDTF">2019-05-16T10:31:44Z</dcterms:created>
  <dcterms:modified xsi:type="dcterms:W3CDTF">2020-01-31T15:35:15Z</dcterms:modified>
</cp:coreProperties>
</file>